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840" tabRatio="945" activeTab="0"/>
  </bookViews>
  <sheets>
    <sheet name="Punkte Gesamt" sheetId="1" r:id="rId1"/>
    <sheet name="Punkteschnitt Teilnehmer" sheetId="2" r:id="rId2"/>
    <sheet name="AP Fahrzeug" sheetId="3" r:id="rId3"/>
    <sheet name="AP Fahrer" sheetId="4" r:id="rId4"/>
    <sheet name=" Westfalen Trophy 1" sheetId="5" r:id="rId5"/>
    <sheet name="Westfalen Trophy R2" sheetId="6" r:id="rId6"/>
    <sheet name="Spring Classic R1" sheetId="7" r:id="rId7"/>
    <sheet name="Spring Classic R2" sheetId="8" r:id="rId8"/>
    <sheet name="Zandvoort1" sheetId="9" r:id="rId9"/>
    <sheet name="Zandvoort2" sheetId="10" r:id="rId10"/>
    <sheet name="BHH1" sheetId="11" r:id="rId11"/>
    <sheet name="BHH2" sheetId="12" r:id="rId12"/>
    <sheet name="ADAC Hockenheim 1" sheetId="13" r:id="rId13"/>
    <sheet name="ADAC Hockenheim 2" sheetId="14" r:id="rId14"/>
  </sheets>
  <definedNames/>
  <calcPr fullCalcOnLoad="1"/>
</workbook>
</file>

<file path=xl/sharedStrings.xml><?xml version="1.0" encoding="utf-8"?>
<sst xmlns="http://schemas.openxmlformats.org/spreadsheetml/2006/main" count="643" uniqueCount="213">
  <si>
    <t>Pilz</t>
  </si>
  <si>
    <t>Axel</t>
  </si>
  <si>
    <t>Schirra</t>
  </si>
  <si>
    <t>Jürgen</t>
  </si>
  <si>
    <t>Cocciarelli</t>
  </si>
  <si>
    <t>Leone</t>
  </si>
  <si>
    <t>Stolzer</t>
  </si>
  <si>
    <t>Friedhelm</t>
  </si>
  <si>
    <t>Hornung</t>
  </si>
  <si>
    <t>Daniel</t>
  </si>
  <si>
    <t>Haas</t>
  </si>
  <si>
    <t>Felix</t>
  </si>
  <si>
    <t>Peter</t>
  </si>
  <si>
    <t>Martin</t>
  </si>
  <si>
    <t>Böhm</t>
  </si>
  <si>
    <t>Volker</t>
  </si>
  <si>
    <t xml:space="preserve">Hoffmann </t>
  </si>
  <si>
    <t>Walter</t>
  </si>
  <si>
    <t>Schmitz</t>
  </si>
  <si>
    <t>Warken</t>
  </si>
  <si>
    <t>Thomas</t>
  </si>
  <si>
    <t>Olsen</t>
  </si>
  <si>
    <t>Christian</t>
  </si>
  <si>
    <t>Tom</t>
  </si>
  <si>
    <t>Sihorsch</t>
  </si>
  <si>
    <t>Jochem</t>
  </si>
  <si>
    <t>Ringstrom</t>
  </si>
  <si>
    <t>Michael</t>
  </si>
  <si>
    <t>Becker</t>
  </si>
  <si>
    <t>Scho</t>
  </si>
  <si>
    <t>Stefan</t>
  </si>
  <si>
    <t>Lünsmann</t>
  </si>
  <si>
    <t>Gerd</t>
  </si>
  <si>
    <t>West</t>
  </si>
  <si>
    <t>Marcus</t>
  </si>
  <si>
    <t>Künster</t>
  </si>
  <si>
    <t>Falk</t>
  </si>
  <si>
    <t>Hörter</t>
  </si>
  <si>
    <t>Meyer</t>
  </si>
  <si>
    <t>Bernardo</t>
  </si>
  <si>
    <t>Günter</t>
  </si>
  <si>
    <t>Metzger</t>
  </si>
  <si>
    <t>Burghard</t>
  </si>
  <si>
    <t>Roberto</t>
  </si>
  <si>
    <t>Hess</t>
  </si>
  <si>
    <t>Helmut</t>
  </si>
  <si>
    <t>Krämer</t>
  </si>
  <si>
    <t>Behn</t>
  </si>
  <si>
    <t>Rudolf</t>
  </si>
  <si>
    <t>Grassinger</t>
  </si>
  <si>
    <t>Meyerdirks</t>
  </si>
  <si>
    <t>Gero</t>
  </si>
  <si>
    <t>Schmeyer</t>
  </si>
  <si>
    <t>Harald</t>
  </si>
  <si>
    <t>Burmester</t>
  </si>
  <si>
    <t>Jens</t>
  </si>
  <si>
    <t>Overmann</t>
  </si>
  <si>
    <t>Kevin</t>
  </si>
  <si>
    <t xml:space="preserve">Becker </t>
  </si>
  <si>
    <t>Alterspunkte Auto</t>
  </si>
  <si>
    <t>Alterspunkte Fahrer</t>
  </si>
  <si>
    <t>Quali1</t>
  </si>
  <si>
    <t>Quali2</t>
  </si>
  <si>
    <t>R1</t>
  </si>
  <si>
    <t>R2</t>
  </si>
  <si>
    <t>P R1</t>
  </si>
  <si>
    <t>P R2</t>
  </si>
  <si>
    <t>Ralt RT4</t>
  </si>
  <si>
    <t>Name</t>
  </si>
  <si>
    <t>Vorname</t>
  </si>
  <si>
    <t>Fahrzeug</t>
  </si>
  <si>
    <t>Baujahr</t>
  </si>
  <si>
    <t>Klassengrenze</t>
  </si>
  <si>
    <t>Differenz</t>
  </si>
  <si>
    <t>Punkte</t>
  </si>
  <si>
    <t>Chevron B43</t>
  </si>
  <si>
    <t>Ralt RT3</t>
  </si>
  <si>
    <t>March 793</t>
  </si>
  <si>
    <t>Ralt RT1</t>
  </si>
  <si>
    <t>Martini MK39</t>
  </si>
  <si>
    <t>March 819</t>
  </si>
  <si>
    <t>Ralt RT 1 / 3</t>
  </si>
  <si>
    <t>GRD 374</t>
  </si>
  <si>
    <t>March 783</t>
  </si>
  <si>
    <t>Reynard SF86</t>
  </si>
  <si>
    <t>Delta T79</t>
  </si>
  <si>
    <t>Dulon MP26</t>
  </si>
  <si>
    <t>Van Diemen RF82</t>
  </si>
  <si>
    <t>Swift DB3</t>
  </si>
  <si>
    <t>Reynard SF88</t>
  </si>
  <si>
    <t>Reynard SF84</t>
  </si>
  <si>
    <t>GRD F373</t>
  </si>
  <si>
    <t>Tiga SC81</t>
  </si>
  <si>
    <t>Swift DB2</t>
  </si>
  <si>
    <t>Swift SB2</t>
  </si>
  <si>
    <t>Royale RP37</t>
  </si>
  <si>
    <t>Geb Datum</t>
  </si>
  <si>
    <t>Gesamtalter</t>
  </si>
  <si>
    <t>Starter</t>
  </si>
  <si>
    <t>Durchschnittsalter</t>
  </si>
  <si>
    <t xml:space="preserve">Gerundet </t>
  </si>
  <si>
    <t>Jahre</t>
  </si>
  <si>
    <t>GO1</t>
  </si>
  <si>
    <t>GO2</t>
  </si>
  <si>
    <t>GO3</t>
  </si>
  <si>
    <t>GO6</t>
  </si>
  <si>
    <t>Hoffmann</t>
  </si>
  <si>
    <t>Nikolaj</t>
  </si>
  <si>
    <t>Madsen</t>
  </si>
  <si>
    <t>Stig</t>
  </si>
  <si>
    <t>Elio</t>
  </si>
  <si>
    <t>Valerio</t>
  </si>
  <si>
    <t>Langfermann</t>
  </si>
  <si>
    <t>Heinrich</t>
  </si>
  <si>
    <t>Björring</t>
  </si>
  <si>
    <t>Lange</t>
  </si>
  <si>
    <t>Heinz</t>
  </si>
  <si>
    <t>Fischer</t>
  </si>
  <si>
    <t>Werner</t>
  </si>
  <si>
    <t>Rönz</t>
  </si>
  <si>
    <t>Dennis</t>
  </si>
  <si>
    <t>Dallara F386</t>
  </si>
  <si>
    <t>Dallara F387</t>
  </si>
  <si>
    <t>Reynard SF87</t>
  </si>
  <si>
    <t>Schiesser F43</t>
  </si>
  <si>
    <t>March 713</t>
  </si>
  <si>
    <t xml:space="preserve">Hardy </t>
  </si>
  <si>
    <t>Shrike P15</t>
  </si>
  <si>
    <t>Tiga SC85</t>
  </si>
  <si>
    <t>Scherle</t>
  </si>
  <si>
    <t>Thönnes</t>
  </si>
  <si>
    <t>HRA Punktetabelle 2017</t>
  </si>
  <si>
    <t>Brabham Martini</t>
  </si>
  <si>
    <t>Ralt RT30</t>
  </si>
  <si>
    <t>March 743</t>
  </si>
  <si>
    <t>Davide</t>
  </si>
  <si>
    <t>Reynard F387</t>
  </si>
  <si>
    <t>Caussanel</t>
  </si>
  <si>
    <t>Brabham BT41</t>
  </si>
  <si>
    <t>Houzelot</t>
  </si>
  <si>
    <t>Bruno</t>
  </si>
  <si>
    <t>Ralt Rt3 84</t>
  </si>
  <si>
    <t>Candiani</t>
  </si>
  <si>
    <t>Gianluigi</t>
  </si>
  <si>
    <t>Reynard 88S</t>
  </si>
  <si>
    <t>Roby</t>
  </si>
  <si>
    <t>Platzierung</t>
  </si>
  <si>
    <t>Anzahl der Starter in der Klasse minus Platzierung in der Klasse geteilt durch Starter in der Klasse, dieses Ergebnis mal 10, dieses Ergebnis plus </t>
  </si>
  <si>
    <t>Reichhuber</t>
  </si>
  <si>
    <t>Hug</t>
  </si>
  <si>
    <t>Christine</t>
  </si>
  <si>
    <t>BSR KS389</t>
  </si>
  <si>
    <t>Dallara F388</t>
  </si>
  <si>
    <t>T86/90</t>
  </si>
  <si>
    <t>Martini MK42</t>
  </si>
  <si>
    <t>Lechine</t>
  </si>
  <si>
    <t>Spring Classic</t>
  </si>
  <si>
    <t>Stephan</t>
  </si>
  <si>
    <t>Reynard F389</t>
  </si>
  <si>
    <t>Westenberg</t>
  </si>
  <si>
    <t>John</t>
  </si>
  <si>
    <t>Reynard 903</t>
  </si>
  <si>
    <t>Frieder</t>
  </si>
  <si>
    <t>Dallara F389</t>
  </si>
  <si>
    <t>March 813</t>
  </si>
  <si>
    <t>Lola T90/90</t>
  </si>
  <si>
    <t xml:space="preserve">Grassinger </t>
  </si>
  <si>
    <t>Krumbach</t>
  </si>
  <si>
    <t>Toni</t>
  </si>
  <si>
    <t>Hochhold</t>
  </si>
  <si>
    <t>Dirk</t>
  </si>
  <si>
    <t>Lola T64 0</t>
  </si>
  <si>
    <t>Reanrd FF83</t>
  </si>
  <si>
    <t>Merlyn MK30</t>
  </si>
  <si>
    <t>HILLER</t>
  </si>
  <si>
    <t>GO5</t>
  </si>
  <si>
    <t>Dümler</t>
  </si>
  <si>
    <t>elio</t>
  </si>
  <si>
    <t>Günther</t>
  </si>
  <si>
    <t>Alter zum 1.4.2021</t>
  </si>
  <si>
    <t>Hiller</t>
  </si>
  <si>
    <t>Albert</t>
  </si>
  <si>
    <t>Zandvoort Race Classics</t>
  </si>
  <si>
    <t>Overman</t>
  </si>
  <si>
    <t>Langferman</t>
  </si>
  <si>
    <t>Heino</t>
  </si>
  <si>
    <t>Andriessen</t>
  </si>
  <si>
    <t>D. Leone</t>
  </si>
  <si>
    <t>V. Leone</t>
  </si>
  <si>
    <t>Kowar</t>
  </si>
  <si>
    <t>Schrems</t>
  </si>
  <si>
    <t>Grasso</t>
  </si>
  <si>
    <t>Ludwig</t>
  </si>
  <si>
    <t>E. Coccia</t>
  </si>
  <si>
    <t>R. Cocciarelli</t>
  </si>
  <si>
    <t>E. Cocciarelli</t>
  </si>
  <si>
    <t>R Cocciarelli</t>
  </si>
  <si>
    <t>Bosch Hockenheim Historic</t>
  </si>
  <si>
    <t>Arnold</t>
  </si>
  <si>
    <t>Hahne</t>
  </si>
  <si>
    <t>Moser</t>
  </si>
  <si>
    <t>scho</t>
  </si>
  <si>
    <t>moores</t>
  </si>
  <si>
    <t>Roser</t>
  </si>
  <si>
    <t>Dümmler</t>
  </si>
  <si>
    <t>Burmseter</t>
  </si>
  <si>
    <t>Moores</t>
  </si>
  <si>
    <t>ADAC Racing Weekend Hockenheim</t>
  </si>
  <si>
    <t>GO4</t>
  </si>
  <si>
    <t>Meyerr</t>
  </si>
  <si>
    <t xml:space="preserve">Krämer </t>
  </si>
  <si>
    <t>Kornmeyer</t>
  </si>
  <si>
    <t>Klebe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</si>
</sst>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37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41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0" fillId="32" borderId="18" xfId="0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19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0" fontId="0" fillId="32" borderId="20" xfId="0" applyFill="1" applyBorder="1" applyAlignment="1">
      <alignment horizontal="left"/>
    </xf>
    <xf numFmtId="0" fontId="0" fillId="32" borderId="18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22" xfId="0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6" xfId="0" applyFill="1" applyBorder="1" applyAlignment="1">
      <alignment horizontal="left"/>
    </xf>
    <xf numFmtId="0" fontId="0" fillId="32" borderId="21" xfId="0" applyFont="1" applyFill="1" applyBorder="1" applyAlignment="1">
      <alignment/>
    </xf>
    <xf numFmtId="0" fontId="0" fillId="32" borderId="16" xfId="0" applyFont="1" applyFill="1" applyBorder="1" applyAlignment="1">
      <alignment horizontal="left"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" fontId="0" fillId="0" borderId="0" xfId="0" applyNumberFormat="1" applyAlignment="1">
      <alignment/>
    </xf>
    <xf numFmtId="1" fontId="0" fillId="32" borderId="0" xfId="0" applyNumberFormat="1" applyFill="1" applyAlignment="1">
      <alignment/>
    </xf>
    <xf numFmtId="1" fontId="0" fillId="32" borderId="0" xfId="0" applyNumberFormat="1" applyFill="1" applyBorder="1" applyAlignment="1">
      <alignment/>
    </xf>
    <xf numFmtId="2" fontId="0" fillId="32" borderId="25" xfId="0" applyNumberFormat="1" applyFill="1" applyBorder="1" applyAlignment="1">
      <alignment/>
    </xf>
    <xf numFmtId="2" fontId="0" fillId="32" borderId="17" xfId="0" applyNumberFormat="1" applyFill="1" applyBorder="1" applyAlignment="1">
      <alignment/>
    </xf>
    <xf numFmtId="0" fontId="0" fillId="32" borderId="27" xfId="0" applyFill="1" applyBorder="1" applyAlignment="1">
      <alignment/>
    </xf>
    <xf numFmtId="2" fontId="0" fillId="32" borderId="24" xfId="0" applyNumberFormat="1" applyFill="1" applyBorder="1" applyAlignment="1">
      <alignment/>
    </xf>
    <xf numFmtId="2" fontId="0" fillId="32" borderId="20" xfId="0" applyNumberForma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2" borderId="12" xfId="0" applyNumberFormat="1" applyFill="1" applyBorder="1" applyAlignment="1">
      <alignment/>
    </xf>
    <xf numFmtId="0" fontId="0" fillId="32" borderId="29" xfId="0" applyFill="1" applyBorder="1" applyAlignment="1">
      <alignment/>
    </xf>
    <xf numFmtId="2" fontId="0" fillId="32" borderId="16" xfId="0" applyNumberFormat="1" applyFill="1" applyBorder="1" applyAlignment="1">
      <alignment/>
    </xf>
    <xf numFmtId="2" fontId="0" fillId="32" borderId="26" xfId="0" applyNumberFormat="1" applyFill="1" applyBorder="1" applyAlignment="1">
      <alignment/>
    </xf>
    <xf numFmtId="2" fontId="0" fillId="32" borderId="21" xfId="0" applyNumberFormat="1" applyFill="1" applyBorder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/>
    </xf>
    <xf numFmtId="0" fontId="0" fillId="32" borderId="22" xfId="0" applyFont="1" applyFill="1" applyBorder="1" applyAlignment="1">
      <alignment horizontal="left"/>
    </xf>
    <xf numFmtId="0" fontId="0" fillId="32" borderId="2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2" fillId="0" borderId="0" xfId="0" applyFont="1" applyAlignment="1">
      <alignment/>
    </xf>
    <xf numFmtId="0" fontId="0" fillId="32" borderId="33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2" fontId="0" fillId="32" borderId="13" xfId="0" applyNumberFormat="1" applyFill="1" applyBorder="1" applyAlignment="1">
      <alignment/>
    </xf>
    <xf numFmtId="2" fontId="0" fillId="32" borderId="14" xfId="0" applyNumberForma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4" xfId="0" applyFill="1" applyBorder="1" applyAlignment="1">
      <alignment/>
    </xf>
    <xf numFmtId="2" fontId="0" fillId="32" borderId="33" xfId="0" applyNumberForma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0" borderId="29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32" borderId="26" xfId="0" applyFont="1" applyFill="1" applyBorder="1" applyAlignment="1">
      <alignment horizontal="left"/>
    </xf>
    <xf numFmtId="0" fontId="0" fillId="32" borderId="12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2" borderId="21" xfId="0" applyFont="1" applyFill="1" applyBorder="1" applyAlignment="1">
      <alignment horizontal="left"/>
    </xf>
    <xf numFmtId="0" fontId="0" fillId="32" borderId="33" xfId="0" applyFont="1" applyFill="1" applyBorder="1" applyAlignment="1">
      <alignment horizontal="left"/>
    </xf>
    <xf numFmtId="2" fontId="0" fillId="32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24" xfId="0" applyFont="1" applyFill="1" applyBorder="1" applyAlignment="1">
      <alignment horizontal="left"/>
    </xf>
    <xf numFmtId="0" fontId="0" fillId="32" borderId="24" xfId="0" applyFill="1" applyBorder="1" applyAlignment="1">
      <alignment horizontal="left"/>
    </xf>
    <xf numFmtId="0" fontId="0" fillId="32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32" borderId="25" xfId="0" applyFont="1" applyFill="1" applyBorder="1" applyAlignment="1">
      <alignment horizontal="left"/>
    </xf>
    <xf numFmtId="0" fontId="0" fillId="32" borderId="13" xfId="0" applyFont="1" applyFill="1" applyBorder="1" applyAlignment="1">
      <alignment/>
    </xf>
    <xf numFmtId="0" fontId="0" fillId="34" borderId="0" xfId="0" applyFill="1" applyAlignment="1">
      <alignment/>
    </xf>
    <xf numFmtId="2" fontId="0" fillId="0" borderId="13" xfId="0" applyNumberFormat="1" applyBorder="1" applyAlignment="1">
      <alignment/>
    </xf>
    <xf numFmtId="0" fontId="0" fillId="34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0" fontId="0" fillId="32" borderId="36" xfId="0" applyFont="1" applyFill="1" applyBorder="1" applyAlignment="1">
      <alignment horizontal="left"/>
    </xf>
    <xf numFmtId="0" fontId="0" fillId="32" borderId="37" xfId="0" applyFill="1" applyBorder="1" applyAlignment="1">
      <alignment/>
    </xf>
    <xf numFmtId="2" fontId="0" fillId="32" borderId="37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2" fontId="0" fillId="32" borderId="38" xfId="0" applyNumberFormat="1" applyFill="1" applyBorder="1" applyAlignment="1">
      <alignment/>
    </xf>
    <xf numFmtId="2" fontId="0" fillId="32" borderId="39" xfId="0" applyNumberFormat="1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8" xfId="0" applyFont="1" applyFill="1" applyBorder="1" applyAlignment="1">
      <alignment horizontal="left"/>
    </xf>
    <xf numFmtId="0" fontId="0" fillId="32" borderId="26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2" fontId="0" fillId="34" borderId="0" xfId="0" applyNumberFormat="1" applyFill="1" applyAlignment="1">
      <alignment/>
    </xf>
    <xf numFmtId="0" fontId="0" fillId="7" borderId="24" xfId="0" applyFill="1" applyBorder="1" applyAlignment="1">
      <alignment/>
    </xf>
    <xf numFmtId="2" fontId="0" fillId="7" borderId="0" xfId="0" applyNumberFormat="1" applyFill="1" applyBorder="1" applyAlignment="1">
      <alignment/>
    </xf>
    <xf numFmtId="0" fontId="0" fillId="7" borderId="0" xfId="0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2" fontId="0" fillId="7" borderId="0" xfId="0" applyNumberFormat="1" applyFill="1" applyAlignment="1">
      <alignment/>
    </xf>
    <xf numFmtId="2" fontId="0" fillId="6" borderId="0" xfId="0" applyNumberFormat="1" applyFill="1" applyBorder="1" applyAlignment="1">
      <alignment/>
    </xf>
    <xf numFmtId="0" fontId="0" fillId="6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2" fontId="0" fillId="6" borderId="0" xfId="0" applyNumberFormat="1" applyFill="1" applyAlignment="1">
      <alignment/>
    </xf>
    <xf numFmtId="2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2" fontId="0" fillId="36" borderId="0" xfId="0" applyNumberFormat="1" applyFill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85"/>
  <sheetViews>
    <sheetView tabSelected="1" zoomScalePageLayoutView="0" workbookViewId="0" topLeftCell="B1">
      <selection activeCell="AT13" sqref="AT13"/>
    </sheetView>
  </sheetViews>
  <sheetFormatPr defaultColWidth="11.421875" defaultRowHeight="12.75"/>
  <cols>
    <col min="1" max="1" width="0.71875" style="0" hidden="1" customWidth="1"/>
    <col min="2" max="2" width="11.00390625" style="0" customWidth="1"/>
    <col min="3" max="3" width="9.140625" style="0" customWidth="1"/>
    <col min="4" max="4" width="4.00390625" style="0" customWidth="1"/>
    <col min="5" max="5" width="4.28125" style="0" customWidth="1"/>
    <col min="6" max="6" width="3.28125" style="0" customWidth="1"/>
    <col min="7" max="9" width="3.00390625" style="0" customWidth="1"/>
    <col min="10" max="11" width="5.28125" style="0" customWidth="1"/>
    <col min="12" max="12" width="3.7109375" style="0" customWidth="1"/>
    <col min="13" max="13" width="3.57421875" style="0" hidden="1" customWidth="1"/>
    <col min="14" max="14" width="3.7109375" style="0" customWidth="1"/>
    <col min="15" max="15" width="3.140625" style="0" customWidth="1"/>
    <col min="16" max="16" width="4.00390625" style="0" customWidth="1"/>
    <col min="17" max="18" width="3.421875" style="0" customWidth="1"/>
    <col min="19" max="19" width="4.8515625" style="0" customWidth="1"/>
    <col min="20" max="20" width="5.00390625" style="0" customWidth="1"/>
    <col min="21" max="21" width="3.8515625" style="0" customWidth="1"/>
    <col min="22" max="22" width="4.140625" style="0" customWidth="1"/>
    <col min="23" max="23" width="3.421875" style="0" customWidth="1"/>
    <col min="24" max="24" width="3.57421875" style="0" customWidth="1"/>
    <col min="25" max="26" width="2.8515625" style="0" customWidth="1"/>
    <col min="27" max="27" width="5.57421875" style="0" customWidth="1"/>
    <col min="28" max="28" width="6.28125" style="0" customWidth="1"/>
    <col min="29" max="29" width="4.140625" style="0" customWidth="1"/>
    <col min="30" max="30" width="4.57421875" style="0" customWidth="1"/>
    <col min="31" max="31" width="3.7109375" style="0" customWidth="1"/>
    <col min="32" max="32" width="3.421875" style="0" customWidth="1"/>
    <col min="33" max="33" width="3.57421875" style="0" customWidth="1"/>
    <col min="34" max="34" width="3.140625" style="0" customWidth="1"/>
    <col min="35" max="35" width="5.00390625" style="0" customWidth="1"/>
    <col min="36" max="36" width="6.00390625" style="0" customWidth="1"/>
    <col min="37" max="37" width="4.140625" style="0" customWidth="1"/>
    <col min="38" max="38" width="4.28125" style="0" customWidth="1"/>
    <col min="39" max="39" width="3.421875" style="0" customWidth="1"/>
    <col min="40" max="40" width="3.57421875" style="0" customWidth="1"/>
    <col min="41" max="42" width="3.421875" style="0" customWidth="1"/>
    <col min="43" max="43" width="4.8515625" style="0" customWidth="1"/>
    <col min="44" max="44" width="4.7109375" style="0" customWidth="1"/>
    <col min="45" max="45" width="7.421875" style="0" customWidth="1"/>
    <col min="46" max="46" width="6.421875" style="0" customWidth="1"/>
    <col min="47" max="47" width="4.8515625" style="0" customWidth="1"/>
  </cols>
  <sheetData>
    <row r="1" ht="13.5" thickBot="1"/>
    <row r="2" spans="2:46" ht="12.75">
      <c r="B2" s="12" t="s">
        <v>131</v>
      </c>
      <c r="C2" s="13"/>
      <c r="D2" s="180" t="s">
        <v>156</v>
      </c>
      <c r="E2" s="181"/>
      <c r="F2" s="181"/>
      <c r="G2" s="181"/>
      <c r="H2" s="181"/>
      <c r="I2" s="181"/>
      <c r="J2" s="181"/>
      <c r="K2" s="182"/>
      <c r="L2" s="177" t="s">
        <v>182</v>
      </c>
      <c r="M2" s="178"/>
      <c r="N2" s="178"/>
      <c r="O2" s="178"/>
      <c r="P2" s="178"/>
      <c r="Q2" s="178"/>
      <c r="R2" s="178"/>
      <c r="S2" s="178"/>
      <c r="T2" s="179"/>
      <c r="U2" s="183" t="s">
        <v>197</v>
      </c>
      <c r="V2" s="178"/>
      <c r="W2" s="178"/>
      <c r="X2" s="178"/>
      <c r="Y2" s="178"/>
      <c r="Z2" s="178"/>
      <c r="AA2" s="178"/>
      <c r="AB2" s="184"/>
      <c r="AC2" s="177" t="s">
        <v>207</v>
      </c>
      <c r="AD2" s="178"/>
      <c r="AE2" s="178"/>
      <c r="AF2" s="178"/>
      <c r="AG2" s="178"/>
      <c r="AH2" s="178"/>
      <c r="AI2" s="178"/>
      <c r="AJ2" s="179"/>
      <c r="AK2" s="177"/>
      <c r="AL2" s="178"/>
      <c r="AM2" s="178"/>
      <c r="AN2" s="178"/>
      <c r="AO2" s="178"/>
      <c r="AP2" s="178"/>
      <c r="AQ2" s="178"/>
      <c r="AR2" s="179"/>
      <c r="AT2" s="47"/>
    </row>
    <row r="3" spans="2:47" ht="92.25" thickBot="1">
      <c r="B3" s="38"/>
      <c r="C3" s="39"/>
      <c r="D3" s="8" t="s">
        <v>59</v>
      </c>
      <c r="E3" s="7" t="s">
        <v>60</v>
      </c>
      <c r="F3" s="7" t="s">
        <v>61</v>
      </c>
      <c r="G3" s="7" t="s">
        <v>62</v>
      </c>
      <c r="H3" s="7" t="s">
        <v>63</v>
      </c>
      <c r="I3" s="7" t="s">
        <v>64</v>
      </c>
      <c r="J3" s="7" t="s">
        <v>65</v>
      </c>
      <c r="K3" s="9" t="s">
        <v>66</v>
      </c>
      <c r="L3" s="8" t="s">
        <v>59</v>
      </c>
      <c r="M3" s="7" t="s">
        <v>60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9" t="s">
        <v>66</v>
      </c>
      <c r="U3" s="99" t="s">
        <v>59</v>
      </c>
      <c r="V3" s="7" t="s">
        <v>60</v>
      </c>
      <c r="W3" s="7" t="s">
        <v>61</v>
      </c>
      <c r="X3" s="7" t="s">
        <v>62</v>
      </c>
      <c r="Y3" s="7" t="s">
        <v>63</v>
      </c>
      <c r="Z3" s="7" t="s">
        <v>64</v>
      </c>
      <c r="AA3" s="7" t="s">
        <v>65</v>
      </c>
      <c r="AB3" s="100" t="s">
        <v>66</v>
      </c>
      <c r="AC3" s="8" t="s">
        <v>59</v>
      </c>
      <c r="AD3" s="7" t="s">
        <v>60</v>
      </c>
      <c r="AE3" s="7" t="s">
        <v>61</v>
      </c>
      <c r="AF3" s="7" t="s">
        <v>62</v>
      </c>
      <c r="AG3" s="7" t="s">
        <v>63</v>
      </c>
      <c r="AH3" s="7" t="s">
        <v>64</v>
      </c>
      <c r="AI3" s="7" t="s">
        <v>65</v>
      </c>
      <c r="AJ3" s="9" t="s">
        <v>66</v>
      </c>
      <c r="AK3" s="8" t="s">
        <v>59</v>
      </c>
      <c r="AL3" s="7" t="s">
        <v>60</v>
      </c>
      <c r="AM3" s="7" t="s">
        <v>61</v>
      </c>
      <c r="AN3" s="7" t="s">
        <v>62</v>
      </c>
      <c r="AO3" s="7" t="s">
        <v>63</v>
      </c>
      <c r="AP3" s="7" t="s">
        <v>64</v>
      </c>
      <c r="AQ3" s="7" t="s">
        <v>65</v>
      </c>
      <c r="AR3" s="9" t="s">
        <v>66</v>
      </c>
      <c r="AS3" s="106"/>
      <c r="AT3" s="47"/>
      <c r="AU3" s="58"/>
    </row>
    <row r="4" spans="2:48" ht="12.75">
      <c r="B4" s="32" t="s">
        <v>14</v>
      </c>
      <c r="C4" s="55" t="s">
        <v>15</v>
      </c>
      <c r="D4" s="27">
        <f>'AP Fahrzeug'!H7</f>
        <v>0.4</v>
      </c>
      <c r="E4" s="50">
        <f>'AP Fahrer'!G6</f>
        <v>0</v>
      </c>
      <c r="F4" s="50">
        <v>1</v>
      </c>
      <c r="G4" s="50">
        <v>1</v>
      </c>
      <c r="H4" s="50">
        <v>1</v>
      </c>
      <c r="I4" s="50">
        <v>1</v>
      </c>
      <c r="J4" s="61">
        <f>'Spring Classic R1'!E9</f>
        <v>6</v>
      </c>
      <c r="K4" s="73">
        <f>'Spring Classic R2'!C9</f>
        <v>4.33</v>
      </c>
      <c r="L4" s="27">
        <f>D4</f>
        <v>0.4</v>
      </c>
      <c r="M4" s="50"/>
      <c r="N4" s="50">
        <f>E4</f>
        <v>0</v>
      </c>
      <c r="O4" s="50">
        <v>1</v>
      </c>
      <c r="P4" s="50">
        <v>1</v>
      </c>
      <c r="Q4" s="50">
        <v>1</v>
      </c>
      <c r="R4" s="50">
        <v>1</v>
      </c>
      <c r="S4" s="133">
        <v>0</v>
      </c>
      <c r="T4" s="28">
        <v>6</v>
      </c>
      <c r="U4" s="63">
        <v>0</v>
      </c>
      <c r="V4" s="50">
        <v>0</v>
      </c>
      <c r="W4" s="50">
        <v>0</v>
      </c>
      <c r="X4" s="50">
        <v>0</v>
      </c>
      <c r="Y4" s="50">
        <v>0</v>
      </c>
      <c r="Z4" s="50">
        <v>0</v>
      </c>
      <c r="AA4" s="50">
        <v>0</v>
      </c>
      <c r="AB4" s="87">
        <v>0</v>
      </c>
      <c r="AC4" s="27">
        <v>0.4</v>
      </c>
      <c r="AD4" s="50">
        <v>0</v>
      </c>
      <c r="AE4" s="50">
        <v>1</v>
      </c>
      <c r="AF4" s="50">
        <v>1</v>
      </c>
      <c r="AG4" s="50">
        <v>1</v>
      </c>
      <c r="AH4" s="50">
        <v>0</v>
      </c>
      <c r="AI4" s="61">
        <f>'ADAC Hockenheim 1'!D7</f>
        <v>8.5</v>
      </c>
      <c r="AJ4" s="28">
        <v>0</v>
      </c>
      <c r="AK4" s="63">
        <v>0</v>
      </c>
      <c r="AL4" s="50">
        <v>0</v>
      </c>
      <c r="AM4" s="50">
        <v>0</v>
      </c>
      <c r="AN4" s="50">
        <v>0</v>
      </c>
      <c r="AO4" s="50">
        <v>0</v>
      </c>
      <c r="AP4" s="50">
        <v>0</v>
      </c>
      <c r="AQ4" s="61">
        <v>0</v>
      </c>
      <c r="AR4" s="62">
        <v>0</v>
      </c>
      <c r="AS4" s="108">
        <f aca="true" t="shared" si="0" ref="AS4:AS40">SUM(D4:AR4)</f>
        <v>37.03</v>
      </c>
      <c r="AT4" s="37"/>
      <c r="AU4" s="59"/>
      <c r="AV4" s="57"/>
    </row>
    <row r="5" spans="2:48" ht="12.75">
      <c r="B5" s="22" t="s">
        <v>115</v>
      </c>
      <c r="C5" s="53" t="s">
        <v>116</v>
      </c>
      <c r="D5" s="51">
        <f>'AP Fahrzeug'!H9</f>
        <v>0.3</v>
      </c>
      <c r="E5" s="49">
        <f>'AP Fahrer'!G4</f>
        <v>1.7000000000000002</v>
      </c>
      <c r="F5" s="49">
        <v>1</v>
      </c>
      <c r="G5" s="49">
        <v>1</v>
      </c>
      <c r="H5" s="49">
        <v>1</v>
      </c>
      <c r="I5" s="49">
        <v>1</v>
      </c>
      <c r="J5" s="64">
        <f>'Spring Classic R1'!E10</f>
        <v>4.33</v>
      </c>
      <c r="K5" s="74">
        <f>'Spring Classic R2'!C8</f>
        <v>6</v>
      </c>
      <c r="L5" s="51">
        <v>0</v>
      </c>
      <c r="M5" s="49"/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134">
        <v>0</v>
      </c>
      <c r="T5" s="65">
        <v>0</v>
      </c>
      <c r="U5" s="66">
        <v>0.3</v>
      </c>
      <c r="V5" s="49">
        <v>1.7</v>
      </c>
      <c r="W5" s="49">
        <v>1</v>
      </c>
      <c r="X5" s="49">
        <v>1</v>
      </c>
      <c r="Y5" s="49">
        <v>1</v>
      </c>
      <c r="Z5" s="49">
        <v>1</v>
      </c>
      <c r="AA5" s="64">
        <f>BHH1!C6</f>
        <v>7.66</v>
      </c>
      <c r="AB5" s="74">
        <f>BHH2!C5</f>
        <v>7.66</v>
      </c>
      <c r="AC5" s="51">
        <v>0.3</v>
      </c>
      <c r="AD5" s="49">
        <v>1.7</v>
      </c>
      <c r="AE5" s="49">
        <v>1</v>
      </c>
      <c r="AF5" s="49">
        <v>1</v>
      </c>
      <c r="AG5" s="49">
        <v>1</v>
      </c>
      <c r="AH5" s="49">
        <v>1</v>
      </c>
      <c r="AI5" s="64">
        <f>'ADAC Hockenheim 1'!D9</f>
        <v>3.5</v>
      </c>
      <c r="AJ5" s="67">
        <f>'ADAC Hockenheim 2'!C11</f>
        <v>6</v>
      </c>
      <c r="AK5" s="66">
        <v>0</v>
      </c>
      <c r="AL5" s="49">
        <v>0</v>
      </c>
      <c r="AM5" s="49">
        <v>0</v>
      </c>
      <c r="AN5" s="49">
        <v>0</v>
      </c>
      <c r="AO5" s="49">
        <v>0</v>
      </c>
      <c r="AP5" s="49">
        <v>0</v>
      </c>
      <c r="AQ5" s="64">
        <v>0</v>
      </c>
      <c r="AR5" s="65">
        <v>0</v>
      </c>
      <c r="AS5" s="108">
        <f t="shared" si="0"/>
        <v>53.15</v>
      </c>
      <c r="AT5" s="37">
        <v>6</v>
      </c>
      <c r="AU5" s="59"/>
      <c r="AV5" s="57"/>
    </row>
    <row r="6" spans="2:48" ht="12.75">
      <c r="B6" s="80" t="s">
        <v>18</v>
      </c>
      <c r="C6" s="98" t="s">
        <v>12</v>
      </c>
      <c r="D6" s="51">
        <f>'AP Fahrzeug'!H14</f>
        <v>0.2</v>
      </c>
      <c r="E6" s="49">
        <f>'AP Fahrer'!G5</f>
        <v>0.2</v>
      </c>
      <c r="F6" s="49">
        <v>1</v>
      </c>
      <c r="G6" s="49">
        <v>1</v>
      </c>
      <c r="H6" s="49">
        <v>1</v>
      </c>
      <c r="I6" s="49">
        <v>1</v>
      </c>
      <c r="J6" s="64">
        <f>'Spring Classic R1'!E8</f>
        <v>7.67</v>
      </c>
      <c r="K6" s="74">
        <f>'Spring Classic R2'!C7</f>
        <v>7.67</v>
      </c>
      <c r="L6" s="51">
        <v>0.2</v>
      </c>
      <c r="M6" s="49"/>
      <c r="N6" s="49">
        <v>0.2</v>
      </c>
      <c r="O6" s="49">
        <v>1</v>
      </c>
      <c r="P6" s="49">
        <v>1</v>
      </c>
      <c r="Q6" s="49">
        <v>1</v>
      </c>
      <c r="R6" s="49">
        <v>1</v>
      </c>
      <c r="S6" s="134">
        <v>0</v>
      </c>
      <c r="T6" s="65">
        <v>1</v>
      </c>
      <c r="U6" s="66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64">
        <v>0</v>
      </c>
      <c r="AB6" s="74">
        <v>0</v>
      </c>
      <c r="AC6" s="51">
        <v>0</v>
      </c>
      <c r="AD6" s="49">
        <v>0</v>
      </c>
      <c r="AE6" s="49">
        <v>0</v>
      </c>
      <c r="AF6" s="49">
        <v>0</v>
      </c>
      <c r="AG6" s="49">
        <v>0</v>
      </c>
      <c r="AH6" s="49">
        <v>0</v>
      </c>
      <c r="AI6" s="64">
        <v>0</v>
      </c>
      <c r="AJ6" s="67">
        <v>0</v>
      </c>
      <c r="AK6" s="66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  <c r="AQ6" s="64">
        <v>0</v>
      </c>
      <c r="AR6" s="65">
        <v>0</v>
      </c>
      <c r="AS6" s="108">
        <f t="shared" si="0"/>
        <v>25.14</v>
      </c>
      <c r="AT6" s="37"/>
      <c r="AU6" s="59"/>
      <c r="AV6" s="57"/>
    </row>
    <row r="7" spans="2:48" ht="12.75">
      <c r="B7" s="40" t="s">
        <v>6</v>
      </c>
      <c r="C7" s="112" t="s">
        <v>162</v>
      </c>
      <c r="D7" s="68">
        <f>'AP Fahrzeug'!H16</f>
        <v>0.1</v>
      </c>
      <c r="E7" s="69">
        <f>'AP Fahrer'!G9</f>
        <v>1.2000000000000002</v>
      </c>
      <c r="F7" s="69">
        <v>1</v>
      </c>
      <c r="G7" s="69">
        <v>1</v>
      </c>
      <c r="H7" s="69">
        <v>1</v>
      </c>
      <c r="I7" s="69">
        <v>1</v>
      </c>
      <c r="J7" s="70">
        <f>'Spring Classic R1'!E11</f>
        <v>2.67</v>
      </c>
      <c r="K7" s="75">
        <f>'Spring Classic R2'!C11</f>
        <v>1</v>
      </c>
      <c r="L7" s="68">
        <v>0</v>
      </c>
      <c r="M7" s="69"/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135">
        <v>0</v>
      </c>
      <c r="T7" s="71">
        <v>0</v>
      </c>
      <c r="U7" s="72">
        <v>0.1</v>
      </c>
      <c r="V7" s="69">
        <v>1.2</v>
      </c>
      <c r="W7" s="69">
        <v>0</v>
      </c>
      <c r="X7" s="69">
        <v>0</v>
      </c>
      <c r="Y7" s="69">
        <v>0</v>
      </c>
      <c r="Z7" s="69">
        <v>0</v>
      </c>
      <c r="AA7" s="70">
        <v>0</v>
      </c>
      <c r="AB7" s="75">
        <v>0</v>
      </c>
      <c r="AC7" s="68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70">
        <v>0</v>
      </c>
      <c r="AJ7" s="102">
        <v>0</v>
      </c>
      <c r="AK7" s="72">
        <v>0</v>
      </c>
      <c r="AL7" s="69">
        <v>0</v>
      </c>
      <c r="AM7" s="69">
        <v>0</v>
      </c>
      <c r="AN7" s="69">
        <v>0</v>
      </c>
      <c r="AO7" s="69">
        <v>0</v>
      </c>
      <c r="AP7" s="69">
        <v>0</v>
      </c>
      <c r="AQ7" s="70">
        <v>0</v>
      </c>
      <c r="AR7" s="71">
        <v>0</v>
      </c>
      <c r="AS7" s="108">
        <f t="shared" si="0"/>
        <v>10.27</v>
      </c>
      <c r="AT7" s="37"/>
      <c r="AU7" s="59"/>
      <c r="AV7" s="57"/>
    </row>
    <row r="8" spans="2:48" ht="12.75">
      <c r="B8" s="40" t="s">
        <v>159</v>
      </c>
      <c r="C8" s="112" t="s">
        <v>160</v>
      </c>
      <c r="D8" s="68">
        <f>'AP Fahrzeug'!H8</f>
        <v>0</v>
      </c>
      <c r="E8" s="69">
        <f>'AP Fahrer'!G7</f>
        <v>0.5</v>
      </c>
      <c r="F8" s="69">
        <v>1</v>
      </c>
      <c r="G8" s="69">
        <v>1</v>
      </c>
      <c r="H8" s="69">
        <v>1</v>
      </c>
      <c r="I8" s="69">
        <v>1</v>
      </c>
      <c r="J8" s="70">
        <f>'Spring Classic R1'!E12</f>
        <v>0</v>
      </c>
      <c r="K8" s="75">
        <f>'Spring Classic R2'!C10</f>
        <v>2.67</v>
      </c>
      <c r="L8" s="68">
        <v>0</v>
      </c>
      <c r="M8" s="69"/>
      <c r="N8" s="69">
        <v>0.5</v>
      </c>
      <c r="O8" s="69">
        <v>1</v>
      </c>
      <c r="P8" s="69">
        <v>1</v>
      </c>
      <c r="Q8" s="69">
        <v>1</v>
      </c>
      <c r="R8" s="69">
        <v>0</v>
      </c>
      <c r="S8" s="135">
        <v>0</v>
      </c>
      <c r="T8" s="71">
        <v>2</v>
      </c>
      <c r="U8" s="72">
        <v>0.5</v>
      </c>
      <c r="V8" s="69">
        <v>0.5</v>
      </c>
      <c r="W8" s="69">
        <v>1</v>
      </c>
      <c r="X8" s="69">
        <v>1</v>
      </c>
      <c r="Y8" s="69">
        <v>1</v>
      </c>
      <c r="Z8" s="69">
        <v>1</v>
      </c>
      <c r="AA8" s="70">
        <f>BHH1!C8</f>
        <v>1</v>
      </c>
      <c r="AB8" s="75">
        <f>BHH2!C7</f>
        <v>1</v>
      </c>
      <c r="AC8" s="68">
        <v>0.5</v>
      </c>
      <c r="AD8" s="69">
        <v>0.5</v>
      </c>
      <c r="AE8" s="69">
        <v>1</v>
      </c>
      <c r="AF8" s="69">
        <v>1</v>
      </c>
      <c r="AG8" s="69">
        <v>1</v>
      </c>
      <c r="AH8" s="69">
        <v>0</v>
      </c>
      <c r="AI8" s="70">
        <f>'ADAC Hockenheim 1'!D8</f>
        <v>6</v>
      </c>
      <c r="AJ8" s="102">
        <v>0</v>
      </c>
      <c r="AK8" s="72">
        <v>0</v>
      </c>
      <c r="AL8" s="69">
        <v>0.5</v>
      </c>
      <c r="AM8" s="69">
        <v>1</v>
      </c>
      <c r="AN8" s="69">
        <v>1</v>
      </c>
      <c r="AO8" s="69">
        <v>1</v>
      </c>
      <c r="AP8" s="69">
        <v>1</v>
      </c>
      <c r="AQ8" s="70">
        <v>1</v>
      </c>
      <c r="AR8" s="71">
        <v>1</v>
      </c>
      <c r="AS8" s="108">
        <f t="shared" si="0"/>
        <v>36.17</v>
      </c>
      <c r="AT8" s="37"/>
      <c r="AU8" s="59"/>
      <c r="AV8" s="57"/>
    </row>
    <row r="9" spans="2:48" ht="12.75">
      <c r="B9" s="40" t="s">
        <v>0</v>
      </c>
      <c r="C9" s="112" t="s">
        <v>1</v>
      </c>
      <c r="D9" s="68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70">
        <v>0</v>
      </c>
      <c r="K9" s="75">
        <v>0</v>
      </c>
      <c r="L9" s="68">
        <v>0</v>
      </c>
      <c r="M9" s="69"/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135">
        <v>0</v>
      </c>
      <c r="T9" s="71">
        <v>0</v>
      </c>
      <c r="U9" s="72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70">
        <v>0</v>
      </c>
      <c r="AB9" s="75">
        <v>0</v>
      </c>
      <c r="AC9" s="68">
        <v>2.5</v>
      </c>
      <c r="AD9" s="69">
        <v>1.7</v>
      </c>
      <c r="AE9" s="69">
        <v>1</v>
      </c>
      <c r="AF9" s="69">
        <v>1</v>
      </c>
      <c r="AG9" s="69">
        <v>1</v>
      </c>
      <c r="AH9" s="69">
        <v>1</v>
      </c>
      <c r="AI9" s="70">
        <v>1</v>
      </c>
      <c r="AJ9" s="102">
        <v>1</v>
      </c>
      <c r="AK9" s="72">
        <v>2.5</v>
      </c>
      <c r="AL9" s="69">
        <v>1.7</v>
      </c>
      <c r="AM9" s="69">
        <v>1</v>
      </c>
      <c r="AN9" s="69">
        <v>1</v>
      </c>
      <c r="AO9" s="69">
        <v>1</v>
      </c>
      <c r="AP9" s="69">
        <v>1</v>
      </c>
      <c r="AQ9" s="70">
        <v>6</v>
      </c>
      <c r="AR9" s="71">
        <v>6</v>
      </c>
      <c r="AS9" s="108">
        <f>SUM(AC9:AR9)</f>
        <v>30.4</v>
      </c>
      <c r="AT9" s="37"/>
      <c r="AU9" s="59"/>
      <c r="AV9" s="57"/>
    </row>
    <row r="10" spans="2:48" ht="13.5" thickBot="1">
      <c r="B10" s="29" t="s">
        <v>155</v>
      </c>
      <c r="C10" s="113" t="s">
        <v>157</v>
      </c>
      <c r="D10" s="93">
        <f>'AP Fahrzeug'!H15</f>
        <v>0.1</v>
      </c>
      <c r="E10" s="52">
        <v>0</v>
      </c>
      <c r="F10" s="52">
        <v>1</v>
      </c>
      <c r="G10" s="52">
        <v>1</v>
      </c>
      <c r="H10" s="52">
        <v>1</v>
      </c>
      <c r="I10" s="52">
        <v>1</v>
      </c>
      <c r="J10" s="90">
        <f>'Spring Classic R1'!E7</f>
        <v>9.33</v>
      </c>
      <c r="K10" s="95">
        <f>'Spring Classic R2'!C6</f>
        <v>9.33</v>
      </c>
      <c r="L10" s="93">
        <v>0</v>
      </c>
      <c r="M10" s="52"/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136">
        <v>0</v>
      </c>
      <c r="T10" s="91">
        <v>0</v>
      </c>
      <c r="U10" s="89">
        <v>0.1</v>
      </c>
      <c r="V10" s="52">
        <v>0</v>
      </c>
      <c r="W10" s="52">
        <v>1</v>
      </c>
      <c r="X10" s="52">
        <v>1</v>
      </c>
      <c r="Y10" s="52">
        <v>0</v>
      </c>
      <c r="Z10" s="52">
        <v>0</v>
      </c>
      <c r="AA10" s="52">
        <v>0</v>
      </c>
      <c r="AB10" s="92">
        <v>0</v>
      </c>
      <c r="AC10" s="93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94">
        <v>0</v>
      </c>
      <c r="AK10" s="89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94">
        <v>0</v>
      </c>
      <c r="AS10" s="108">
        <f t="shared" si="0"/>
        <v>24.86</v>
      </c>
      <c r="AT10" s="37"/>
      <c r="AU10" s="59"/>
      <c r="AV10" s="57"/>
    </row>
    <row r="11" spans="2:48" ht="13.5" thickBot="1">
      <c r="B11" s="4"/>
      <c r="C11" s="4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137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108"/>
      <c r="AT11" s="37"/>
      <c r="AU11" s="59"/>
      <c r="AV11" s="57"/>
    </row>
    <row r="12" spans="2:48" ht="12.75">
      <c r="B12" s="96" t="s">
        <v>8</v>
      </c>
      <c r="C12" s="120" t="s">
        <v>9</v>
      </c>
      <c r="D12" s="27">
        <v>0.4</v>
      </c>
      <c r="E12" s="50">
        <v>0</v>
      </c>
      <c r="F12" s="50">
        <v>1</v>
      </c>
      <c r="G12" s="50">
        <v>1</v>
      </c>
      <c r="H12" s="50">
        <v>1</v>
      </c>
      <c r="I12" s="50">
        <v>1</v>
      </c>
      <c r="J12" s="61">
        <f>'Spring Classic R1'!E16</f>
        <v>7</v>
      </c>
      <c r="K12" s="62">
        <f>'Spring Classic R2'!C15</f>
        <v>7</v>
      </c>
      <c r="L12" s="63">
        <v>0.4</v>
      </c>
      <c r="M12" s="50"/>
      <c r="N12" s="50">
        <v>0</v>
      </c>
      <c r="O12" s="50">
        <v>1</v>
      </c>
      <c r="P12" s="50">
        <v>1</v>
      </c>
      <c r="Q12" s="50">
        <v>1</v>
      </c>
      <c r="R12" s="50">
        <v>1</v>
      </c>
      <c r="S12" s="133">
        <v>0</v>
      </c>
      <c r="T12" s="62">
        <v>1</v>
      </c>
      <c r="U12" s="63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61">
        <v>0</v>
      </c>
      <c r="AB12" s="73">
        <v>0</v>
      </c>
      <c r="AC12" s="27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28">
        <v>0</v>
      </c>
      <c r="AK12" s="63">
        <v>0.4</v>
      </c>
      <c r="AL12" s="50">
        <v>0</v>
      </c>
      <c r="AM12" s="50">
        <v>1</v>
      </c>
      <c r="AN12" s="50">
        <v>1</v>
      </c>
      <c r="AO12" s="50">
        <v>1</v>
      </c>
      <c r="AP12" s="50">
        <v>1</v>
      </c>
      <c r="AQ12" s="61">
        <f>' Westfalen Trophy 1'!C7</f>
        <v>8.5</v>
      </c>
      <c r="AR12" s="62">
        <f>'Westfalen Trophy R2'!C9</f>
        <v>3.5</v>
      </c>
      <c r="AS12" s="108">
        <f t="shared" si="0"/>
        <v>40.199999999999996</v>
      </c>
      <c r="AT12" s="37">
        <v>10</v>
      </c>
      <c r="AU12" s="59"/>
      <c r="AV12" s="57"/>
    </row>
    <row r="13" spans="2:48" ht="12.75">
      <c r="B13" s="22" t="s">
        <v>24</v>
      </c>
      <c r="C13" s="53" t="s">
        <v>25</v>
      </c>
      <c r="D13" s="51">
        <v>0.4</v>
      </c>
      <c r="E13" s="49">
        <f>'AP Fahrer'!G12</f>
        <v>0.1</v>
      </c>
      <c r="F13" s="49">
        <v>1</v>
      </c>
      <c r="G13" s="49">
        <v>1</v>
      </c>
      <c r="H13" s="49">
        <v>1</v>
      </c>
      <c r="I13" s="49">
        <v>1</v>
      </c>
      <c r="J13" s="64">
        <f>'Spring Classic R1'!E19</f>
        <v>1</v>
      </c>
      <c r="K13" s="65">
        <f>'Spring Classic R2'!C18</f>
        <v>1</v>
      </c>
      <c r="L13" s="66">
        <v>0.4</v>
      </c>
      <c r="M13" s="49"/>
      <c r="N13" s="49">
        <v>0.1</v>
      </c>
      <c r="O13" s="49">
        <v>1</v>
      </c>
      <c r="P13" s="49">
        <v>1</v>
      </c>
      <c r="Q13" s="49">
        <v>1</v>
      </c>
      <c r="R13" s="49">
        <v>1</v>
      </c>
      <c r="S13" s="134">
        <v>0</v>
      </c>
      <c r="T13" s="65">
        <f>Zandvoort2!C14</f>
        <v>3.5</v>
      </c>
      <c r="U13" s="66">
        <v>0.4</v>
      </c>
      <c r="V13" s="49">
        <v>0.1</v>
      </c>
      <c r="W13" s="49">
        <v>1</v>
      </c>
      <c r="X13" s="49">
        <v>1</v>
      </c>
      <c r="Y13" s="49">
        <v>1</v>
      </c>
      <c r="Z13" s="49">
        <v>1</v>
      </c>
      <c r="AA13" s="64">
        <f>BHH1!C17</f>
        <v>1</v>
      </c>
      <c r="AB13" s="74">
        <f>BHH2!C18</f>
        <v>1</v>
      </c>
      <c r="AC13" s="51">
        <v>0.4</v>
      </c>
      <c r="AD13" s="49">
        <v>0.1</v>
      </c>
      <c r="AE13" s="49">
        <v>1</v>
      </c>
      <c r="AF13" s="49">
        <v>1</v>
      </c>
      <c r="AG13" s="49">
        <v>1</v>
      </c>
      <c r="AH13" s="49">
        <v>1</v>
      </c>
      <c r="AI13" s="64">
        <v>1</v>
      </c>
      <c r="AJ13" s="65">
        <v>1</v>
      </c>
      <c r="AK13" s="66">
        <v>0.4</v>
      </c>
      <c r="AL13" s="49">
        <v>0.1</v>
      </c>
      <c r="AM13" s="49">
        <v>1</v>
      </c>
      <c r="AN13" s="49">
        <v>1</v>
      </c>
      <c r="AO13" s="49">
        <v>1</v>
      </c>
      <c r="AP13" s="49">
        <v>1</v>
      </c>
      <c r="AQ13" s="64">
        <v>1</v>
      </c>
      <c r="AR13" s="65">
        <v>1</v>
      </c>
      <c r="AS13" s="108">
        <f t="shared" si="0"/>
        <v>34</v>
      </c>
      <c r="AT13" s="37"/>
      <c r="AU13" s="59"/>
      <c r="AV13" s="57"/>
    </row>
    <row r="14" spans="2:48" ht="12.75">
      <c r="B14" s="22" t="s">
        <v>29</v>
      </c>
      <c r="C14" s="53" t="s">
        <v>30</v>
      </c>
      <c r="D14" s="51">
        <v>0.4</v>
      </c>
      <c r="E14" s="49">
        <f>'AP Fahrer'!G14</f>
        <v>0.30000000000000004</v>
      </c>
      <c r="F14" s="49">
        <v>1</v>
      </c>
      <c r="G14" s="49">
        <v>1</v>
      </c>
      <c r="H14" s="49">
        <v>1</v>
      </c>
      <c r="I14" s="49">
        <v>1</v>
      </c>
      <c r="J14" s="64">
        <f>'Spring Classic R1'!E15</f>
        <v>9</v>
      </c>
      <c r="K14" s="65">
        <f>'Spring Classic R2'!C14</f>
        <v>9</v>
      </c>
      <c r="L14" s="66">
        <v>0.4</v>
      </c>
      <c r="M14" s="49"/>
      <c r="N14" s="49">
        <v>0.3</v>
      </c>
      <c r="O14" s="88">
        <v>1</v>
      </c>
      <c r="P14" s="49">
        <v>1</v>
      </c>
      <c r="Q14" s="49">
        <v>1</v>
      </c>
      <c r="R14" s="49">
        <v>1</v>
      </c>
      <c r="S14" s="134">
        <v>0</v>
      </c>
      <c r="T14" s="65">
        <f>Zandvoort2!C10</f>
        <v>8.5</v>
      </c>
      <c r="U14" s="66">
        <v>0.4</v>
      </c>
      <c r="V14" s="49">
        <v>0.3</v>
      </c>
      <c r="W14" s="49">
        <v>1</v>
      </c>
      <c r="X14" s="49">
        <v>1</v>
      </c>
      <c r="Y14" s="49">
        <v>1</v>
      </c>
      <c r="Z14" s="49">
        <v>1</v>
      </c>
      <c r="AA14" s="64">
        <v>9</v>
      </c>
      <c r="AB14" s="74">
        <v>9</v>
      </c>
      <c r="AC14" s="51">
        <v>0.4</v>
      </c>
      <c r="AD14" s="49">
        <v>0.3</v>
      </c>
      <c r="AE14" s="49">
        <v>1</v>
      </c>
      <c r="AF14" s="49">
        <v>1</v>
      </c>
      <c r="AG14" s="49">
        <v>1</v>
      </c>
      <c r="AH14" s="49">
        <v>1</v>
      </c>
      <c r="AI14" s="64">
        <f>'ADAC Hockenheim 1'!D13</f>
        <v>7.66</v>
      </c>
      <c r="AJ14" s="65">
        <v>4.33</v>
      </c>
      <c r="AK14" s="66">
        <v>0.4</v>
      </c>
      <c r="AL14" s="49">
        <v>0.3</v>
      </c>
      <c r="AM14" s="49">
        <v>1</v>
      </c>
      <c r="AN14" s="49">
        <v>1</v>
      </c>
      <c r="AO14" s="49">
        <v>1</v>
      </c>
      <c r="AP14" s="49">
        <v>1</v>
      </c>
      <c r="AQ14" s="64">
        <f>' Westfalen Trophy 1'!C9</f>
        <v>3.5</v>
      </c>
      <c r="AR14" s="65">
        <f>'Westfalen Trophy R2'!C8</f>
        <v>6</v>
      </c>
      <c r="AS14" s="108">
        <f t="shared" si="0"/>
        <v>89.49</v>
      </c>
      <c r="AT14" s="37">
        <v>2</v>
      </c>
      <c r="AU14" s="59"/>
      <c r="AV14" s="57"/>
    </row>
    <row r="15" spans="2:48" ht="12.75">
      <c r="B15" s="80" t="s">
        <v>4</v>
      </c>
      <c r="C15" s="98" t="s">
        <v>110</v>
      </c>
      <c r="D15" s="68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2">
        <v>0</v>
      </c>
      <c r="M15" s="69"/>
      <c r="N15" s="69">
        <v>0</v>
      </c>
      <c r="O15" s="88">
        <v>0</v>
      </c>
      <c r="P15" s="69">
        <v>0</v>
      </c>
      <c r="Q15" s="69">
        <v>0</v>
      </c>
      <c r="R15" s="69">
        <v>0</v>
      </c>
      <c r="S15" s="135">
        <v>0</v>
      </c>
      <c r="T15" s="71">
        <v>0</v>
      </c>
      <c r="U15" s="72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70">
        <v>0</v>
      </c>
      <c r="AB15" s="75">
        <v>0</v>
      </c>
      <c r="AC15" s="51">
        <v>0.4</v>
      </c>
      <c r="AD15" s="49">
        <v>0.1</v>
      </c>
      <c r="AE15" s="49">
        <v>1</v>
      </c>
      <c r="AF15" s="49">
        <v>1</v>
      </c>
      <c r="AG15" s="49">
        <v>1</v>
      </c>
      <c r="AH15" s="49">
        <v>1</v>
      </c>
      <c r="AI15" s="64">
        <v>4.33</v>
      </c>
      <c r="AJ15" s="65">
        <v>7.66</v>
      </c>
      <c r="AK15" s="72">
        <v>0.4</v>
      </c>
      <c r="AL15" s="69">
        <v>0.1</v>
      </c>
      <c r="AM15" s="69">
        <v>1</v>
      </c>
      <c r="AN15" s="69">
        <v>1</v>
      </c>
      <c r="AO15" s="69">
        <v>1</v>
      </c>
      <c r="AP15" s="69">
        <v>1</v>
      </c>
      <c r="AQ15" s="70">
        <f>' Westfalen Trophy 1'!C8</f>
        <v>6</v>
      </c>
      <c r="AR15" s="71">
        <f>'Westfalen Trophy R2'!C7</f>
        <v>8.5</v>
      </c>
      <c r="AS15" s="158">
        <f>SUM(AC15:AR15)</f>
        <v>35.49</v>
      </c>
      <c r="AT15" s="37"/>
      <c r="AU15" s="59"/>
      <c r="AV15" s="57"/>
    </row>
    <row r="16" spans="2:48" ht="12.75">
      <c r="B16" s="42" t="s">
        <v>35</v>
      </c>
      <c r="C16" s="54" t="s">
        <v>36</v>
      </c>
      <c r="D16" s="68">
        <v>1</v>
      </c>
      <c r="E16" s="69">
        <v>0</v>
      </c>
      <c r="F16" s="69">
        <v>1</v>
      </c>
      <c r="G16" s="69">
        <v>1</v>
      </c>
      <c r="H16" s="69">
        <v>0</v>
      </c>
      <c r="I16" s="69">
        <v>0</v>
      </c>
      <c r="J16" s="70">
        <v>0</v>
      </c>
      <c r="K16" s="71">
        <v>0</v>
      </c>
      <c r="L16" s="72">
        <v>0</v>
      </c>
      <c r="M16" s="69"/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135">
        <v>0</v>
      </c>
      <c r="T16" s="71">
        <v>0</v>
      </c>
      <c r="U16" s="72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70">
        <v>0</v>
      </c>
      <c r="AB16" s="75">
        <v>0</v>
      </c>
      <c r="AC16" s="51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67">
        <v>0</v>
      </c>
      <c r="AK16" s="72">
        <v>1</v>
      </c>
      <c r="AL16" s="69">
        <v>0</v>
      </c>
      <c r="AM16" s="69">
        <v>1</v>
      </c>
      <c r="AN16" s="69">
        <v>1</v>
      </c>
      <c r="AO16" s="69">
        <v>1</v>
      </c>
      <c r="AP16" s="69">
        <v>1</v>
      </c>
      <c r="AQ16" s="70">
        <v>0</v>
      </c>
      <c r="AR16" s="71">
        <v>0</v>
      </c>
      <c r="AS16" s="108">
        <f t="shared" si="0"/>
        <v>8</v>
      </c>
      <c r="AT16" s="37"/>
      <c r="AU16" s="59"/>
      <c r="AV16" s="57"/>
    </row>
    <row r="17" spans="2:48" ht="12.75">
      <c r="B17" s="42" t="s">
        <v>180</v>
      </c>
      <c r="C17" s="54" t="s">
        <v>181</v>
      </c>
      <c r="D17" s="68">
        <f>'AP Fahrzeug'!H43</f>
        <v>0.8</v>
      </c>
      <c r="E17" s="69">
        <f>'AP Fahrer'!G16</f>
        <v>0.7</v>
      </c>
      <c r="F17" s="69">
        <v>1</v>
      </c>
      <c r="G17" s="69">
        <v>1</v>
      </c>
      <c r="H17" s="69">
        <v>1</v>
      </c>
      <c r="I17" s="69">
        <v>1</v>
      </c>
      <c r="J17" s="70">
        <f>'Spring Classic R1'!E17</f>
        <v>5</v>
      </c>
      <c r="K17" s="71">
        <f>'Spring Classic R2'!C17</f>
        <v>3</v>
      </c>
      <c r="L17" s="72">
        <v>0</v>
      </c>
      <c r="M17" s="69"/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135">
        <v>0</v>
      </c>
      <c r="T17" s="71">
        <v>0</v>
      </c>
      <c r="U17" s="72">
        <v>0.8</v>
      </c>
      <c r="V17" s="69">
        <v>0.7</v>
      </c>
      <c r="W17" s="69">
        <v>1</v>
      </c>
      <c r="X17" s="69">
        <v>1</v>
      </c>
      <c r="Y17" s="69">
        <v>1</v>
      </c>
      <c r="Z17" s="69">
        <v>1</v>
      </c>
      <c r="AA17" s="70">
        <v>3</v>
      </c>
      <c r="AB17" s="75">
        <v>3</v>
      </c>
      <c r="AC17" s="68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102">
        <v>0</v>
      </c>
      <c r="AK17" s="72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70">
        <v>0</v>
      </c>
      <c r="AR17" s="71">
        <v>0</v>
      </c>
      <c r="AS17" s="108">
        <f t="shared" si="0"/>
        <v>25</v>
      </c>
      <c r="AT17" s="37"/>
      <c r="AU17" s="59"/>
      <c r="AV17" s="57"/>
    </row>
    <row r="18" spans="2:48" ht="12.75">
      <c r="B18" s="42" t="s">
        <v>184</v>
      </c>
      <c r="C18" s="54" t="s">
        <v>185</v>
      </c>
      <c r="D18" s="68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70">
        <v>0</v>
      </c>
      <c r="K18" s="71">
        <v>0</v>
      </c>
      <c r="L18" s="72">
        <f>'AP Fahrzeug'!H39</f>
        <v>0.4</v>
      </c>
      <c r="M18" s="69"/>
      <c r="N18" s="69">
        <f>'AP Fahrer'!G17</f>
        <v>0.9</v>
      </c>
      <c r="O18" s="69">
        <v>1</v>
      </c>
      <c r="P18" s="69">
        <v>1</v>
      </c>
      <c r="Q18" s="69">
        <v>1</v>
      </c>
      <c r="R18" s="69">
        <v>1</v>
      </c>
      <c r="S18" s="135">
        <v>0</v>
      </c>
      <c r="T18" s="71">
        <f>Zandvoort2!C13</f>
        <v>6</v>
      </c>
      <c r="U18" s="72">
        <v>0.4</v>
      </c>
      <c r="V18" s="69">
        <v>0.9</v>
      </c>
      <c r="W18" s="69">
        <v>1</v>
      </c>
      <c r="X18" s="69">
        <v>1</v>
      </c>
      <c r="Y18" s="69">
        <v>1</v>
      </c>
      <c r="Z18" s="69">
        <v>1</v>
      </c>
      <c r="AA18" s="70">
        <v>5</v>
      </c>
      <c r="AB18" s="75">
        <v>5</v>
      </c>
      <c r="AC18" s="68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102">
        <v>0</v>
      </c>
      <c r="AK18" s="72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70">
        <v>0</v>
      </c>
      <c r="AR18" s="71">
        <v>0</v>
      </c>
      <c r="AS18" s="108">
        <f>SUM(D18:AR18)</f>
        <v>26.6</v>
      </c>
      <c r="AT18" s="37"/>
      <c r="AU18" s="59"/>
      <c r="AV18" s="57"/>
    </row>
    <row r="19" spans="2:48" ht="13.5" thickBot="1">
      <c r="B19" s="24" t="s">
        <v>28</v>
      </c>
      <c r="C19" s="86" t="s">
        <v>40</v>
      </c>
      <c r="D19" s="93">
        <v>0.4</v>
      </c>
      <c r="E19" s="52">
        <f>'AP Fahrer'!G13</f>
        <v>0.5</v>
      </c>
      <c r="F19" s="52">
        <v>1</v>
      </c>
      <c r="G19" s="52">
        <v>1</v>
      </c>
      <c r="H19" s="52">
        <v>1</v>
      </c>
      <c r="I19" s="52">
        <v>1</v>
      </c>
      <c r="J19" s="90">
        <f>'Spring Classic R1'!E18</f>
        <v>3</v>
      </c>
      <c r="K19" s="91">
        <f>'Spring Classic R2'!C16</f>
        <v>5</v>
      </c>
      <c r="L19" s="89">
        <v>0</v>
      </c>
      <c r="M19" s="52"/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136">
        <v>0</v>
      </c>
      <c r="T19" s="91">
        <v>0</v>
      </c>
      <c r="U19" s="89">
        <v>0.4</v>
      </c>
      <c r="V19" s="52">
        <v>0.5</v>
      </c>
      <c r="W19" s="52">
        <v>1</v>
      </c>
      <c r="X19" s="52">
        <v>1</v>
      </c>
      <c r="Y19" s="52">
        <v>1</v>
      </c>
      <c r="Z19" s="52">
        <v>1</v>
      </c>
      <c r="AA19" s="90">
        <v>7</v>
      </c>
      <c r="AB19" s="95">
        <v>7</v>
      </c>
      <c r="AC19" s="93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94">
        <v>0</v>
      </c>
      <c r="AK19" s="89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90">
        <v>0</v>
      </c>
      <c r="AR19" s="91">
        <v>0</v>
      </c>
      <c r="AS19" s="162">
        <f t="shared" si="0"/>
        <v>31.8</v>
      </c>
      <c r="AT19" s="37"/>
      <c r="AU19" s="59"/>
      <c r="AV19" s="57"/>
    </row>
    <row r="20" spans="2:48" ht="13.5" thickBot="1">
      <c r="B20" s="26"/>
      <c r="C20" s="26"/>
      <c r="D20" s="76"/>
      <c r="E20" s="76"/>
      <c r="F20" s="76"/>
      <c r="G20" s="76"/>
      <c r="H20" s="76"/>
      <c r="I20" s="76"/>
      <c r="J20" s="77"/>
      <c r="K20" s="77"/>
      <c r="L20" s="76"/>
      <c r="M20" s="76"/>
      <c r="N20" s="76"/>
      <c r="O20" s="76"/>
      <c r="P20" s="76"/>
      <c r="Q20" s="76"/>
      <c r="R20" s="76"/>
      <c r="S20" s="138"/>
      <c r="T20" s="77"/>
      <c r="U20" s="76"/>
      <c r="V20" s="76"/>
      <c r="W20" s="76"/>
      <c r="X20" s="76"/>
      <c r="Y20" s="76"/>
      <c r="Z20" s="76"/>
      <c r="AA20" s="77"/>
      <c r="AB20" s="77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7"/>
      <c r="AR20" s="77"/>
      <c r="AS20" s="108"/>
      <c r="AT20" s="119"/>
      <c r="AU20" s="59"/>
      <c r="AV20" s="57"/>
    </row>
    <row r="21" spans="2:48" ht="12.75">
      <c r="B21" s="32" t="s">
        <v>41</v>
      </c>
      <c r="C21" s="33" t="s">
        <v>42</v>
      </c>
      <c r="D21" s="63">
        <f>'AP Fahrzeug'!H47</f>
        <v>1.2000000000000002</v>
      </c>
      <c r="E21" s="50">
        <f>'AP Fahrer'!G20</f>
        <v>0.30000000000000004</v>
      </c>
      <c r="F21" s="50">
        <v>1</v>
      </c>
      <c r="G21" s="50">
        <v>1</v>
      </c>
      <c r="H21" s="50">
        <v>1</v>
      </c>
      <c r="I21" s="50">
        <v>1</v>
      </c>
      <c r="J21" s="61">
        <v>1</v>
      </c>
      <c r="K21" s="87">
        <v>1</v>
      </c>
      <c r="L21" s="27">
        <v>1.2</v>
      </c>
      <c r="M21" s="50"/>
      <c r="N21" s="50">
        <v>0.3</v>
      </c>
      <c r="O21" s="50">
        <v>1</v>
      </c>
      <c r="P21" s="50">
        <v>1</v>
      </c>
      <c r="Q21" s="50">
        <v>1</v>
      </c>
      <c r="R21" s="50">
        <v>1</v>
      </c>
      <c r="S21" s="133">
        <v>0</v>
      </c>
      <c r="T21" s="62">
        <v>1</v>
      </c>
      <c r="U21" s="63">
        <v>1.2</v>
      </c>
      <c r="V21" s="50">
        <v>0.3</v>
      </c>
      <c r="W21" s="50">
        <v>1</v>
      </c>
      <c r="X21" s="50">
        <v>1</v>
      </c>
      <c r="Y21" s="50">
        <v>1</v>
      </c>
      <c r="Z21" s="50">
        <v>1</v>
      </c>
      <c r="AA21" s="61">
        <v>1</v>
      </c>
      <c r="AB21" s="73">
        <v>1</v>
      </c>
      <c r="AC21" s="27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61">
        <v>0</v>
      </c>
      <c r="AJ21" s="62">
        <v>0</v>
      </c>
      <c r="AK21" s="63">
        <v>1.2</v>
      </c>
      <c r="AL21" s="50">
        <v>0</v>
      </c>
      <c r="AM21" s="50">
        <v>1</v>
      </c>
      <c r="AN21" s="50">
        <v>1</v>
      </c>
      <c r="AO21" s="50">
        <v>1</v>
      </c>
      <c r="AP21" s="50">
        <v>1</v>
      </c>
      <c r="AQ21" s="61">
        <v>1</v>
      </c>
      <c r="AR21" s="62">
        <v>1</v>
      </c>
      <c r="AS21" s="108">
        <f t="shared" si="0"/>
        <v>28.7</v>
      </c>
      <c r="AT21" s="37"/>
      <c r="AU21" s="59"/>
      <c r="AV21" s="57"/>
    </row>
    <row r="22" spans="2:48" ht="12.75">
      <c r="B22" s="20" t="s">
        <v>28</v>
      </c>
      <c r="C22" s="21" t="s">
        <v>40</v>
      </c>
      <c r="D22" s="66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64">
        <v>0</v>
      </c>
      <c r="K22" s="157">
        <v>0</v>
      </c>
      <c r="L22" s="51">
        <v>0</v>
      </c>
      <c r="M22" s="49"/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134">
        <v>0</v>
      </c>
      <c r="T22" s="65">
        <v>0</v>
      </c>
      <c r="U22" s="66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64">
        <v>0</v>
      </c>
      <c r="AB22" s="74">
        <v>0</v>
      </c>
      <c r="AC22" s="51">
        <v>0.5</v>
      </c>
      <c r="AD22" s="49">
        <v>0.5</v>
      </c>
      <c r="AE22" s="49">
        <v>1</v>
      </c>
      <c r="AF22" s="49">
        <v>1</v>
      </c>
      <c r="AG22" s="49">
        <v>1</v>
      </c>
      <c r="AH22" s="49">
        <v>1</v>
      </c>
      <c r="AI22" s="64">
        <v>1</v>
      </c>
      <c r="AJ22" s="65">
        <v>1</v>
      </c>
      <c r="AK22" s="66">
        <v>0.5</v>
      </c>
      <c r="AL22" s="49">
        <v>0.5</v>
      </c>
      <c r="AM22" s="49">
        <v>1</v>
      </c>
      <c r="AN22" s="49">
        <v>1</v>
      </c>
      <c r="AO22" s="49">
        <v>1</v>
      </c>
      <c r="AP22" s="49">
        <v>1</v>
      </c>
      <c r="AQ22" s="64">
        <f>' Westfalen Trophy 1'!C18</f>
        <v>4.33</v>
      </c>
      <c r="AR22" s="64">
        <f>'Westfalen Trophy R2'!C17</f>
        <v>4.33</v>
      </c>
      <c r="AS22" s="162">
        <f>SUM(AC22:AR22)</f>
        <v>20.659999999999997</v>
      </c>
      <c r="AT22" s="37"/>
      <c r="AU22" s="59"/>
      <c r="AV22" s="57"/>
    </row>
    <row r="23" spans="2:48" ht="12.75">
      <c r="B23" s="20" t="s">
        <v>38</v>
      </c>
      <c r="C23" s="21" t="s">
        <v>3</v>
      </c>
      <c r="D23" s="66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64">
        <v>0</v>
      </c>
      <c r="K23" s="157">
        <v>0</v>
      </c>
      <c r="L23" s="51">
        <f>'AP Fahrzeug'!H45</f>
        <v>0.2</v>
      </c>
      <c r="M23" s="49"/>
      <c r="N23" s="49">
        <f>'AP Fahrer'!G19</f>
        <v>1.1</v>
      </c>
      <c r="O23" s="49">
        <v>1</v>
      </c>
      <c r="P23" s="49">
        <v>1</v>
      </c>
      <c r="Q23" s="49">
        <v>1</v>
      </c>
      <c r="R23" s="161">
        <v>1</v>
      </c>
      <c r="S23" s="134">
        <v>0</v>
      </c>
      <c r="T23" s="65">
        <v>6</v>
      </c>
      <c r="U23" s="66">
        <v>0.2</v>
      </c>
      <c r="V23" s="49">
        <v>1.1</v>
      </c>
      <c r="W23" s="49">
        <v>1</v>
      </c>
      <c r="X23" s="49">
        <v>1</v>
      </c>
      <c r="Y23" s="49">
        <v>1</v>
      </c>
      <c r="Z23" s="49">
        <v>1</v>
      </c>
      <c r="AA23" s="64">
        <v>4.33</v>
      </c>
      <c r="AB23" s="74">
        <v>4.33</v>
      </c>
      <c r="AC23" s="51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64">
        <v>0</v>
      </c>
      <c r="AJ23" s="65">
        <v>0</v>
      </c>
      <c r="AK23" s="66">
        <v>0</v>
      </c>
      <c r="AL23" s="49">
        <v>0</v>
      </c>
      <c r="AM23" s="49">
        <v>0</v>
      </c>
      <c r="AN23" s="49">
        <v>0</v>
      </c>
      <c r="AO23" s="49">
        <v>0</v>
      </c>
      <c r="AP23" s="49">
        <v>0</v>
      </c>
      <c r="AQ23" s="64">
        <v>0</v>
      </c>
      <c r="AR23" s="64">
        <v>0</v>
      </c>
      <c r="AS23" s="108">
        <f>SUM(D23:AR23)</f>
        <v>25.259999999999998</v>
      </c>
      <c r="AT23" s="37"/>
      <c r="AU23" s="59"/>
      <c r="AV23" s="57"/>
    </row>
    <row r="24" spans="2:48" ht="13.5" thickBot="1">
      <c r="B24" s="29" t="s">
        <v>46</v>
      </c>
      <c r="C24" s="30" t="s">
        <v>30</v>
      </c>
      <c r="D24" s="89">
        <f>'AP Fahrzeug'!H55</f>
        <v>0.5</v>
      </c>
      <c r="E24" s="52">
        <f>'AP Fahrer'!G21</f>
        <v>0.2</v>
      </c>
      <c r="F24" s="52">
        <v>1</v>
      </c>
      <c r="G24" s="52">
        <v>1</v>
      </c>
      <c r="H24" s="52">
        <v>1</v>
      </c>
      <c r="I24" s="52">
        <v>1</v>
      </c>
      <c r="J24" s="90">
        <v>6</v>
      </c>
      <c r="K24" s="92">
        <v>6</v>
      </c>
      <c r="L24" s="93">
        <v>0</v>
      </c>
      <c r="M24" s="10"/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139">
        <v>0</v>
      </c>
      <c r="T24" s="91">
        <v>0</v>
      </c>
      <c r="U24" s="89">
        <v>0.5</v>
      </c>
      <c r="V24" s="52">
        <v>0.2</v>
      </c>
      <c r="W24" s="52">
        <v>1</v>
      </c>
      <c r="X24" s="52">
        <v>1</v>
      </c>
      <c r="Y24" s="52">
        <v>1</v>
      </c>
      <c r="Z24" s="52">
        <v>1</v>
      </c>
      <c r="AA24" s="90">
        <v>7.66</v>
      </c>
      <c r="AB24" s="95">
        <v>7.66</v>
      </c>
      <c r="AC24" s="93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90">
        <v>0</v>
      </c>
      <c r="AJ24" s="91">
        <v>0</v>
      </c>
      <c r="AK24" s="89">
        <v>0.5</v>
      </c>
      <c r="AL24" s="52">
        <v>0.2</v>
      </c>
      <c r="AM24" s="52">
        <v>1</v>
      </c>
      <c r="AN24" s="52">
        <v>1</v>
      </c>
      <c r="AO24" s="52">
        <v>1</v>
      </c>
      <c r="AP24" s="52">
        <v>1</v>
      </c>
      <c r="AQ24" s="90">
        <f>' Westfalen Trophy 1'!C17</f>
        <v>7.66</v>
      </c>
      <c r="AR24" s="91">
        <f>'Westfalen Trophy R2'!C16</f>
        <v>7.66</v>
      </c>
      <c r="AS24" s="167">
        <f t="shared" si="0"/>
        <v>56.739999999999995</v>
      </c>
      <c r="AT24" s="37"/>
      <c r="AU24" s="59"/>
      <c r="AV24" s="57"/>
    </row>
    <row r="25" spans="2:48" ht="13.5" thickBot="1">
      <c r="B25" s="31"/>
      <c r="C25" s="31"/>
      <c r="D25" s="76"/>
      <c r="E25" s="76"/>
      <c r="F25" s="76"/>
      <c r="G25" s="76"/>
      <c r="H25" s="76"/>
      <c r="I25" s="76"/>
      <c r="J25" s="77"/>
      <c r="K25" s="76"/>
      <c r="L25" s="76"/>
      <c r="M25" s="76"/>
      <c r="N25" s="76"/>
      <c r="O25" s="76"/>
      <c r="P25" s="76"/>
      <c r="Q25" s="76"/>
      <c r="R25" s="76"/>
      <c r="S25" s="138"/>
      <c r="T25" s="77"/>
      <c r="U25" s="76"/>
      <c r="V25" s="76"/>
      <c r="W25" s="76"/>
      <c r="X25" s="76"/>
      <c r="Y25" s="76"/>
      <c r="Z25" s="76"/>
      <c r="AA25" s="77"/>
      <c r="AB25" s="77"/>
      <c r="AC25" s="76"/>
      <c r="AD25" s="76"/>
      <c r="AE25" s="76"/>
      <c r="AF25" s="76"/>
      <c r="AG25" s="76"/>
      <c r="AH25" s="76"/>
      <c r="AI25" s="77"/>
      <c r="AJ25" s="77"/>
      <c r="AK25" s="76"/>
      <c r="AL25" s="76"/>
      <c r="AM25" s="76"/>
      <c r="AN25" s="76"/>
      <c r="AO25" s="76"/>
      <c r="AP25" s="76"/>
      <c r="AQ25" s="77"/>
      <c r="AR25" s="77"/>
      <c r="AS25" s="108"/>
      <c r="AT25" s="37"/>
      <c r="AU25" s="59"/>
      <c r="AV25" s="57"/>
    </row>
    <row r="26" spans="2:48" ht="13.5" thickBot="1">
      <c r="B26" s="148" t="s">
        <v>52</v>
      </c>
      <c r="C26" s="156" t="s">
        <v>53</v>
      </c>
      <c r="D26" s="154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50">
        <v>0</v>
      </c>
      <c r="K26" s="149">
        <v>0</v>
      </c>
      <c r="L26" s="149">
        <v>0</v>
      </c>
      <c r="M26" s="149"/>
      <c r="N26" s="149">
        <v>0</v>
      </c>
      <c r="O26" s="149">
        <v>0</v>
      </c>
      <c r="P26" s="149">
        <v>0</v>
      </c>
      <c r="Q26" s="149">
        <v>0</v>
      </c>
      <c r="R26" s="149">
        <v>0</v>
      </c>
      <c r="S26" s="151">
        <v>0</v>
      </c>
      <c r="T26" s="150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50">
        <v>0</v>
      </c>
      <c r="AB26" s="153">
        <v>0</v>
      </c>
      <c r="AC26" s="155">
        <v>0</v>
      </c>
      <c r="AD26" s="149">
        <v>1</v>
      </c>
      <c r="AE26" s="149">
        <v>1</v>
      </c>
      <c r="AF26" s="149">
        <v>1</v>
      </c>
      <c r="AG26" s="149">
        <v>1</v>
      </c>
      <c r="AH26" s="149">
        <v>1</v>
      </c>
      <c r="AI26" s="150">
        <v>1</v>
      </c>
      <c r="AJ26" s="152">
        <v>1</v>
      </c>
      <c r="AK26" s="154">
        <v>0</v>
      </c>
      <c r="AL26" s="149">
        <v>0</v>
      </c>
      <c r="AM26" s="149">
        <v>0</v>
      </c>
      <c r="AN26" s="149">
        <v>0</v>
      </c>
      <c r="AO26" s="149">
        <v>0</v>
      </c>
      <c r="AP26" s="149">
        <v>0</v>
      </c>
      <c r="AQ26" s="150">
        <v>0</v>
      </c>
      <c r="AR26" s="152">
        <v>0</v>
      </c>
      <c r="AS26" s="172">
        <f>SUM(AC26:AR26)</f>
        <v>7</v>
      </c>
      <c r="AT26" s="37"/>
      <c r="AU26" s="59"/>
      <c r="AV26" s="57"/>
    </row>
    <row r="27" spans="2:48" ht="13.5" thickBot="1">
      <c r="B27" s="31"/>
      <c r="C27" s="31"/>
      <c r="D27" s="76"/>
      <c r="E27" s="76"/>
      <c r="F27" s="76"/>
      <c r="G27" s="76"/>
      <c r="H27" s="76"/>
      <c r="I27" s="76"/>
      <c r="J27" s="77"/>
      <c r="K27" s="76"/>
      <c r="L27" s="76"/>
      <c r="M27" s="76"/>
      <c r="N27" s="76"/>
      <c r="O27" s="76"/>
      <c r="P27" s="76"/>
      <c r="Q27" s="76"/>
      <c r="R27" s="76"/>
      <c r="S27" s="138"/>
      <c r="T27" s="77"/>
      <c r="U27" s="76"/>
      <c r="V27" s="76"/>
      <c r="W27" s="76"/>
      <c r="X27" s="76"/>
      <c r="Y27" s="76"/>
      <c r="Z27" s="76"/>
      <c r="AA27" s="77"/>
      <c r="AB27" s="77"/>
      <c r="AC27" s="76"/>
      <c r="AD27" s="76"/>
      <c r="AE27" s="76"/>
      <c r="AF27" s="76"/>
      <c r="AG27" s="76"/>
      <c r="AH27" s="76"/>
      <c r="AI27" s="77"/>
      <c r="AJ27" s="77"/>
      <c r="AK27" s="76"/>
      <c r="AL27" s="76"/>
      <c r="AM27" s="76"/>
      <c r="AN27" s="76"/>
      <c r="AO27" s="76"/>
      <c r="AP27" s="76"/>
      <c r="AQ27" s="77"/>
      <c r="AR27" s="77"/>
      <c r="AS27" s="108"/>
      <c r="AT27" s="37"/>
      <c r="AU27" s="59"/>
      <c r="AV27" s="57"/>
    </row>
    <row r="28" spans="2:48" ht="12.75">
      <c r="B28" s="32" t="s">
        <v>166</v>
      </c>
      <c r="C28" s="55" t="s">
        <v>20</v>
      </c>
      <c r="D28" s="27">
        <f>'AP Fahrzeug'!H60</f>
        <v>0.2</v>
      </c>
      <c r="E28" s="50">
        <f>'AP Fahrer'!G24</f>
        <v>0.1</v>
      </c>
      <c r="F28" s="50">
        <v>1</v>
      </c>
      <c r="G28" s="50">
        <v>1</v>
      </c>
      <c r="H28" s="50">
        <v>1</v>
      </c>
      <c r="I28" s="50">
        <v>1</v>
      </c>
      <c r="J28" s="61">
        <f>'Spring Classic R1'!E29</f>
        <v>0</v>
      </c>
      <c r="K28" s="73">
        <f>'Spring Classic R2'!C26</f>
        <v>7.66</v>
      </c>
      <c r="L28" s="27">
        <v>0</v>
      </c>
      <c r="M28" s="50"/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140">
        <v>0</v>
      </c>
      <c r="T28" s="28">
        <v>0</v>
      </c>
      <c r="U28" s="63">
        <v>0.2</v>
      </c>
      <c r="V28" s="50">
        <v>0.1</v>
      </c>
      <c r="W28" s="50">
        <v>1</v>
      </c>
      <c r="X28" s="50">
        <v>1</v>
      </c>
      <c r="Y28" s="50">
        <v>1</v>
      </c>
      <c r="Z28" s="50">
        <v>0</v>
      </c>
      <c r="AA28" s="50">
        <v>1</v>
      </c>
      <c r="AB28" s="87">
        <v>0</v>
      </c>
      <c r="AC28" s="27">
        <v>0.2</v>
      </c>
      <c r="AD28" s="50">
        <v>0.1</v>
      </c>
      <c r="AE28" s="50">
        <v>1</v>
      </c>
      <c r="AF28" s="50">
        <v>1</v>
      </c>
      <c r="AG28" s="50">
        <v>1</v>
      </c>
      <c r="AH28" s="50">
        <v>1</v>
      </c>
      <c r="AI28" s="61">
        <f>'ADAC Hockenheim 1'!D26</f>
        <v>7</v>
      </c>
      <c r="AJ28" s="28">
        <f>'ADAC Hockenheim 2'!C29</f>
        <v>5</v>
      </c>
      <c r="AK28" s="63">
        <v>0.2</v>
      </c>
      <c r="AL28" s="50">
        <v>0.1</v>
      </c>
      <c r="AM28" s="50">
        <v>1</v>
      </c>
      <c r="AN28" s="50">
        <v>1</v>
      </c>
      <c r="AO28" s="50">
        <v>1</v>
      </c>
      <c r="AP28" s="50">
        <v>1</v>
      </c>
      <c r="AQ28" s="61">
        <f>' Westfalen Trophy 1'!C24</f>
        <v>4.33</v>
      </c>
      <c r="AR28" s="62">
        <f>'Westfalen Trophy R2'!C23</f>
        <v>4.33</v>
      </c>
      <c r="AS28" s="108">
        <f>SUM(D28:AR28)</f>
        <v>45.52</v>
      </c>
      <c r="AT28" s="37">
        <v>9</v>
      </c>
      <c r="AU28" s="59"/>
      <c r="AV28" s="57"/>
    </row>
    <row r="29" spans="2:48" ht="12.75">
      <c r="B29" s="20" t="s">
        <v>167</v>
      </c>
      <c r="C29" s="101" t="s">
        <v>168</v>
      </c>
      <c r="D29" s="51">
        <f>'AP Fahrzeug'!H61</f>
        <v>0.1</v>
      </c>
      <c r="E29" s="49">
        <f>'AP Fahrer'!G25</f>
        <v>0.6</v>
      </c>
      <c r="F29" s="49">
        <v>1</v>
      </c>
      <c r="G29" s="49">
        <v>1</v>
      </c>
      <c r="H29" s="49">
        <v>1</v>
      </c>
      <c r="I29" s="49">
        <v>1</v>
      </c>
      <c r="J29" s="64">
        <f>'Spring Classic R1'!E27</f>
        <v>7.66</v>
      </c>
      <c r="K29" s="74">
        <f>'Spring Classic R2'!C27</f>
        <v>4.33</v>
      </c>
      <c r="L29" s="51">
        <v>0.1</v>
      </c>
      <c r="M29" s="49"/>
      <c r="N29" s="49">
        <v>0.6</v>
      </c>
      <c r="O29" s="49">
        <v>1</v>
      </c>
      <c r="P29" s="49">
        <v>1</v>
      </c>
      <c r="Q29" s="49">
        <v>1</v>
      </c>
      <c r="R29" s="49">
        <v>1</v>
      </c>
      <c r="S29" s="134">
        <v>0</v>
      </c>
      <c r="T29" s="65">
        <v>1</v>
      </c>
      <c r="U29" s="66">
        <v>0.1</v>
      </c>
      <c r="V29" s="49">
        <v>0.6</v>
      </c>
      <c r="W29" s="49">
        <v>1</v>
      </c>
      <c r="X29" s="49">
        <v>1</v>
      </c>
      <c r="Y29" s="49">
        <v>1</v>
      </c>
      <c r="Z29" s="49">
        <v>1</v>
      </c>
      <c r="AA29" s="64">
        <v>6</v>
      </c>
      <c r="AB29" s="74">
        <v>1</v>
      </c>
      <c r="AC29" s="51">
        <v>0.1</v>
      </c>
      <c r="AD29" s="49">
        <v>0.6</v>
      </c>
      <c r="AE29" s="49">
        <v>1</v>
      </c>
      <c r="AF29" s="49">
        <v>1</v>
      </c>
      <c r="AG29" s="49">
        <v>1</v>
      </c>
      <c r="AH29" s="49">
        <v>1</v>
      </c>
      <c r="AI29" s="64">
        <f>'ADAC Hockenheim 1'!D27</f>
        <v>5</v>
      </c>
      <c r="AJ29" s="67">
        <f>'ADAC Hockenheim 2'!C28</f>
        <v>7</v>
      </c>
      <c r="AK29" s="66">
        <v>0.1</v>
      </c>
      <c r="AL29" s="49">
        <v>0.6</v>
      </c>
      <c r="AM29" s="49">
        <v>1</v>
      </c>
      <c r="AN29" s="49">
        <v>1</v>
      </c>
      <c r="AO29" s="49">
        <v>1</v>
      </c>
      <c r="AP29" s="49">
        <v>1</v>
      </c>
      <c r="AQ29" s="64">
        <f>' Westfalen Trophy 1'!C23</f>
        <v>7.66</v>
      </c>
      <c r="AR29" s="65">
        <v>7.66</v>
      </c>
      <c r="AS29" s="108">
        <f>SUM(D29:AR29)</f>
        <v>70.81</v>
      </c>
      <c r="AT29" s="37">
        <v>4</v>
      </c>
      <c r="AU29" s="59"/>
      <c r="AV29" s="57"/>
    </row>
    <row r="30" spans="2:48" ht="12.75">
      <c r="B30" s="40" t="s">
        <v>46</v>
      </c>
      <c r="C30" s="112" t="s">
        <v>30</v>
      </c>
      <c r="D30" s="68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  <c r="K30" s="75">
        <v>0</v>
      </c>
      <c r="L30" s="68">
        <v>0</v>
      </c>
      <c r="M30" s="69"/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135">
        <v>0</v>
      </c>
      <c r="T30" s="71">
        <v>0</v>
      </c>
      <c r="U30" s="72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70">
        <v>0</v>
      </c>
      <c r="AB30" s="75">
        <v>0</v>
      </c>
      <c r="AC30" s="68">
        <v>0</v>
      </c>
      <c r="AD30" s="69">
        <v>0.2</v>
      </c>
      <c r="AE30" s="69">
        <v>1</v>
      </c>
      <c r="AF30" s="69">
        <v>1</v>
      </c>
      <c r="AG30" s="69">
        <v>1</v>
      </c>
      <c r="AH30" s="69">
        <v>1</v>
      </c>
      <c r="AI30" s="70">
        <f>'ADAC Hockenheim 1'!D25</f>
        <v>9</v>
      </c>
      <c r="AJ30" s="102">
        <v>9</v>
      </c>
      <c r="AK30" s="72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70">
        <v>0</v>
      </c>
      <c r="AR30" s="71">
        <v>0</v>
      </c>
      <c r="AS30" s="167">
        <f>SUM(AC30:AR30)</f>
        <v>22.2</v>
      </c>
      <c r="AT30" s="37"/>
      <c r="AU30" s="59"/>
      <c r="AV30" s="57"/>
    </row>
    <row r="31" spans="2:48" ht="12.75">
      <c r="B31" s="40" t="s">
        <v>209</v>
      </c>
      <c r="C31" s="112" t="s">
        <v>39</v>
      </c>
      <c r="D31" s="68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70">
        <v>0</v>
      </c>
      <c r="K31" s="75">
        <v>0</v>
      </c>
      <c r="L31" s="68">
        <v>0</v>
      </c>
      <c r="M31" s="69"/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135">
        <v>0</v>
      </c>
      <c r="T31" s="71">
        <v>0</v>
      </c>
      <c r="U31" s="72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70">
        <v>0</v>
      </c>
      <c r="AB31" s="75">
        <v>0</v>
      </c>
      <c r="AC31" s="68">
        <v>0.6</v>
      </c>
      <c r="AD31" s="69">
        <v>0.5</v>
      </c>
      <c r="AE31" s="69">
        <v>1</v>
      </c>
      <c r="AF31" s="69">
        <v>1</v>
      </c>
      <c r="AG31" s="69">
        <v>1</v>
      </c>
      <c r="AH31" s="69">
        <v>1</v>
      </c>
      <c r="AI31" s="70">
        <v>1</v>
      </c>
      <c r="AJ31" s="102">
        <v>1</v>
      </c>
      <c r="AK31" s="72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70">
        <v>0</v>
      </c>
      <c r="AR31" s="71">
        <v>0</v>
      </c>
      <c r="AS31" s="108">
        <f>SUM(D31:AR31)</f>
        <v>7.1</v>
      </c>
      <c r="AT31" s="37"/>
      <c r="AU31" s="59"/>
      <c r="AV31" s="57"/>
    </row>
    <row r="32" spans="2:48" ht="13.5" thickBot="1">
      <c r="B32" s="29" t="s">
        <v>169</v>
      </c>
      <c r="C32" s="113" t="s">
        <v>170</v>
      </c>
      <c r="D32" s="93">
        <f>'AP Fahrzeug'!H62</f>
        <v>0.7000000000000001</v>
      </c>
      <c r="E32" s="52">
        <v>0</v>
      </c>
      <c r="F32" s="52">
        <v>1</v>
      </c>
      <c r="G32" s="52">
        <v>1</v>
      </c>
      <c r="H32" s="52">
        <v>1</v>
      </c>
      <c r="I32" s="52">
        <v>1</v>
      </c>
      <c r="J32" s="90">
        <f>'Spring Classic R1'!E28</f>
        <v>4.33</v>
      </c>
      <c r="K32" s="95">
        <f>'Spring Classic R2'!C28</f>
        <v>1</v>
      </c>
      <c r="L32" s="93">
        <v>0</v>
      </c>
      <c r="M32" s="52"/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136">
        <v>0</v>
      </c>
      <c r="T32" s="91">
        <v>0</v>
      </c>
      <c r="U32" s="89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90">
        <v>0</v>
      </c>
      <c r="AB32" s="95">
        <v>0</v>
      </c>
      <c r="AC32" s="93">
        <v>0.7</v>
      </c>
      <c r="AD32" s="52">
        <v>0</v>
      </c>
      <c r="AE32" s="52">
        <v>1</v>
      </c>
      <c r="AF32" s="52">
        <v>1</v>
      </c>
      <c r="AG32" s="52">
        <v>1</v>
      </c>
      <c r="AH32" s="52">
        <v>1</v>
      </c>
      <c r="AI32" s="90">
        <f>'ADAC Hockenheim 1'!D28</f>
        <v>3</v>
      </c>
      <c r="AJ32" s="94">
        <v>3</v>
      </c>
      <c r="AK32" s="89">
        <v>0.7</v>
      </c>
      <c r="AL32" s="52">
        <v>0</v>
      </c>
      <c r="AM32" s="52">
        <v>1</v>
      </c>
      <c r="AN32" s="52">
        <v>1</v>
      </c>
      <c r="AO32" s="52">
        <v>1</v>
      </c>
      <c r="AP32" s="52">
        <v>1</v>
      </c>
      <c r="AQ32" s="90">
        <f>' Westfalen Trophy 1'!C25</f>
        <v>1</v>
      </c>
      <c r="AR32" s="91">
        <f>'Westfalen Trophy R2'!C25</f>
        <v>1</v>
      </c>
      <c r="AS32" s="108">
        <f>SUM(D32:AR32)</f>
        <v>27.43</v>
      </c>
      <c r="AT32" s="37"/>
      <c r="AU32" s="59"/>
      <c r="AV32" s="57"/>
    </row>
    <row r="33" spans="2:48" ht="13.5" thickBot="1">
      <c r="B33" s="31"/>
      <c r="C33" s="31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137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108"/>
      <c r="AT33" s="37"/>
      <c r="AU33" s="57"/>
      <c r="AV33" s="57"/>
    </row>
    <row r="34" spans="2:48" ht="12.75">
      <c r="B34" s="32" t="s">
        <v>52</v>
      </c>
      <c r="C34" s="127" t="s">
        <v>53</v>
      </c>
      <c r="D34" s="50">
        <f>'AP Fahrzeug'!H65</f>
        <v>0.4</v>
      </c>
      <c r="E34" s="50">
        <f>'AP Fahrer'!G29</f>
        <v>1</v>
      </c>
      <c r="F34" s="50">
        <v>1</v>
      </c>
      <c r="G34" s="50">
        <v>1</v>
      </c>
      <c r="H34" s="50">
        <v>1</v>
      </c>
      <c r="I34" s="50">
        <v>1</v>
      </c>
      <c r="J34" s="61">
        <f>'Spring Classic R1'!E35</f>
        <v>5.29</v>
      </c>
      <c r="K34" s="61">
        <f>'Spring Classic R2'!C34</f>
        <v>5.29</v>
      </c>
      <c r="L34" s="50">
        <v>0</v>
      </c>
      <c r="M34" s="50"/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133">
        <v>0</v>
      </c>
      <c r="T34" s="61">
        <v>0</v>
      </c>
      <c r="U34" s="50">
        <v>0.4</v>
      </c>
      <c r="V34" s="50">
        <v>1</v>
      </c>
      <c r="W34" s="50">
        <v>1</v>
      </c>
      <c r="X34" s="50">
        <v>1</v>
      </c>
      <c r="Y34" s="50">
        <v>1</v>
      </c>
      <c r="Z34" s="50">
        <v>1</v>
      </c>
      <c r="AA34" s="61">
        <v>5</v>
      </c>
      <c r="AB34" s="73">
        <v>3.5</v>
      </c>
      <c r="AC34" s="27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61">
        <v>0</v>
      </c>
      <c r="AJ34" s="62">
        <v>0</v>
      </c>
      <c r="AK34" s="63">
        <v>0.4</v>
      </c>
      <c r="AL34" s="50">
        <v>1</v>
      </c>
      <c r="AM34" s="50">
        <v>0</v>
      </c>
      <c r="AN34" s="50">
        <v>1</v>
      </c>
      <c r="AO34" s="50">
        <v>1</v>
      </c>
      <c r="AP34" s="50">
        <v>1</v>
      </c>
      <c r="AQ34" s="61">
        <v>6</v>
      </c>
      <c r="AR34" s="62">
        <v>6</v>
      </c>
      <c r="AS34" s="172">
        <f t="shared" si="0"/>
        <v>46.28</v>
      </c>
      <c r="AT34" s="37"/>
      <c r="AU34" s="57"/>
      <c r="AV34" s="57"/>
    </row>
    <row r="35" spans="2:48" ht="12.75">
      <c r="B35" s="22" t="s">
        <v>54</v>
      </c>
      <c r="C35" s="122" t="s">
        <v>55</v>
      </c>
      <c r="D35" s="49">
        <f>'AP Fahrzeug'!H67</f>
        <v>0.4</v>
      </c>
      <c r="E35" s="49">
        <f>'AP Fahrer'!G30</f>
        <v>0.5</v>
      </c>
      <c r="F35" s="49">
        <v>1</v>
      </c>
      <c r="G35" s="49">
        <v>1</v>
      </c>
      <c r="H35" s="49">
        <v>1</v>
      </c>
      <c r="I35" s="49">
        <v>1</v>
      </c>
      <c r="J35" s="64">
        <f>'Spring Classic R1'!E36</f>
        <v>3.86</v>
      </c>
      <c r="K35" s="49">
        <f>'Spring Classic R2'!C36</f>
        <v>2.43</v>
      </c>
      <c r="L35" s="49">
        <v>0</v>
      </c>
      <c r="M35" s="49"/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134">
        <v>0</v>
      </c>
      <c r="T35" s="49">
        <v>0</v>
      </c>
      <c r="U35" s="49">
        <v>0.4</v>
      </c>
      <c r="V35" s="49">
        <v>0.5</v>
      </c>
      <c r="W35" s="49">
        <v>1</v>
      </c>
      <c r="X35" s="49">
        <v>1</v>
      </c>
      <c r="Y35" s="49">
        <v>1</v>
      </c>
      <c r="Z35" s="49">
        <v>0</v>
      </c>
      <c r="AA35" s="64">
        <v>1</v>
      </c>
      <c r="AB35" s="74">
        <v>0</v>
      </c>
      <c r="AC35" s="51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64">
        <v>0</v>
      </c>
      <c r="AJ35" s="65">
        <v>0</v>
      </c>
      <c r="AK35" s="66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64">
        <v>0</v>
      </c>
      <c r="AR35" s="65">
        <v>0</v>
      </c>
      <c r="AS35" s="108">
        <f t="shared" si="0"/>
        <v>16.09</v>
      </c>
      <c r="AT35" s="37"/>
      <c r="AU35" s="57"/>
      <c r="AV35" s="57"/>
    </row>
    <row r="36" spans="2:48" ht="12.75">
      <c r="B36" s="18" t="s">
        <v>4</v>
      </c>
      <c r="C36" s="123" t="s">
        <v>110</v>
      </c>
      <c r="D36" s="49">
        <f>'AP Fahrzeug'!H74</f>
        <v>0.5</v>
      </c>
      <c r="E36" s="49">
        <f>'AP Fahrer'!G28</f>
        <v>0.1</v>
      </c>
      <c r="F36" s="49">
        <v>1</v>
      </c>
      <c r="G36" s="49">
        <v>1</v>
      </c>
      <c r="H36" s="49">
        <v>1</v>
      </c>
      <c r="I36" s="49">
        <v>1</v>
      </c>
      <c r="J36" s="64">
        <f>'Spring Classic R1'!E32</f>
        <v>9.57</v>
      </c>
      <c r="K36" s="64">
        <f>'Spring Classic R2'!C31</f>
        <v>9.57</v>
      </c>
      <c r="L36" s="49">
        <v>0.5</v>
      </c>
      <c r="M36" s="49"/>
      <c r="N36" s="49">
        <v>0.1</v>
      </c>
      <c r="O36" s="49">
        <v>1</v>
      </c>
      <c r="P36" s="49">
        <v>1</v>
      </c>
      <c r="Q36" s="49">
        <v>1</v>
      </c>
      <c r="R36" s="49">
        <v>1</v>
      </c>
      <c r="S36" s="134">
        <v>0</v>
      </c>
      <c r="T36" s="64">
        <f>Zandvoort2!C29</f>
        <v>9.33</v>
      </c>
      <c r="U36" s="49">
        <v>0.5</v>
      </c>
      <c r="V36" s="49">
        <v>0.1</v>
      </c>
      <c r="W36" s="49">
        <v>1</v>
      </c>
      <c r="X36" s="49">
        <v>1</v>
      </c>
      <c r="Y36" s="49">
        <v>1</v>
      </c>
      <c r="Z36" s="49">
        <v>1</v>
      </c>
      <c r="AA36" s="64">
        <v>9</v>
      </c>
      <c r="AB36" s="74">
        <v>8.5</v>
      </c>
      <c r="AC36" s="51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64">
        <v>0</v>
      </c>
      <c r="AJ36" s="65">
        <v>0</v>
      </c>
      <c r="AK36" s="66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64">
        <v>0</v>
      </c>
      <c r="AR36" s="65">
        <v>0</v>
      </c>
      <c r="AS36" s="158">
        <f t="shared" si="0"/>
        <v>59.77</v>
      </c>
      <c r="AT36" s="37"/>
      <c r="AU36" s="57"/>
      <c r="AV36" s="57"/>
    </row>
    <row r="37" spans="2:48" ht="12.75">
      <c r="B37" s="18" t="s">
        <v>4</v>
      </c>
      <c r="C37" s="123" t="s">
        <v>43</v>
      </c>
      <c r="D37" s="49">
        <f>'AP Fahrzeug'!H75</f>
        <v>0.4</v>
      </c>
      <c r="E37" s="49">
        <v>0</v>
      </c>
      <c r="F37" s="49">
        <v>1</v>
      </c>
      <c r="G37" s="49">
        <v>1</v>
      </c>
      <c r="H37" s="49">
        <v>1</v>
      </c>
      <c r="I37" s="49">
        <v>1</v>
      </c>
      <c r="J37" s="64">
        <v>0</v>
      </c>
      <c r="K37" s="64">
        <v>0</v>
      </c>
      <c r="L37" s="49">
        <v>0.4</v>
      </c>
      <c r="M37" s="49"/>
      <c r="N37" s="49">
        <v>0</v>
      </c>
      <c r="O37" s="49">
        <v>1</v>
      </c>
      <c r="P37" s="49">
        <v>1</v>
      </c>
      <c r="Q37" s="49">
        <v>1</v>
      </c>
      <c r="R37" s="49">
        <v>1</v>
      </c>
      <c r="S37" s="134">
        <v>0</v>
      </c>
      <c r="T37" s="64">
        <f>Zandvoort2!C31</f>
        <v>6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64">
        <v>0</v>
      </c>
      <c r="AB37" s="74">
        <v>0</v>
      </c>
      <c r="AC37" s="51">
        <v>0.4</v>
      </c>
      <c r="AD37" s="49">
        <v>0</v>
      </c>
      <c r="AE37" s="49">
        <v>1</v>
      </c>
      <c r="AF37" s="49">
        <v>0</v>
      </c>
      <c r="AG37" s="49">
        <v>1</v>
      </c>
      <c r="AH37" s="49">
        <v>1</v>
      </c>
      <c r="AI37" s="49">
        <v>6</v>
      </c>
      <c r="AJ37" s="67">
        <v>1</v>
      </c>
      <c r="AK37" s="66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67">
        <v>0</v>
      </c>
      <c r="AS37" s="108">
        <f t="shared" si="0"/>
        <v>25.200000000000003</v>
      </c>
      <c r="AT37" s="37"/>
      <c r="AU37" s="57"/>
      <c r="AV37" s="57"/>
    </row>
    <row r="38" spans="2:48" ht="12.75">
      <c r="B38" s="20" t="s">
        <v>37</v>
      </c>
      <c r="C38" s="121" t="s">
        <v>13</v>
      </c>
      <c r="D38" s="49">
        <v>0</v>
      </c>
      <c r="E38" s="49">
        <v>0</v>
      </c>
      <c r="F38" s="49">
        <v>1</v>
      </c>
      <c r="G38" s="49">
        <v>1</v>
      </c>
      <c r="H38" s="49">
        <v>1</v>
      </c>
      <c r="I38" s="49">
        <v>1</v>
      </c>
      <c r="J38" s="64">
        <f>'Spring Classic R1'!E33</f>
        <v>8.14</v>
      </c>
      <c r="K38" s="64">
        <f>'Spring Classic R2'!C32</f>
        <v>8.14</v>
      </c>
      <c r="L38" s="49">
        <v>0</v>
      </c>
      <c r="M38" s="49"/>
      <c r="N38" s="49">
        <v>0</v>
      </c>
      <c r="O38" s="49">
        <v>1</v>
      </c>
      <c r="P38" s="49">
        <v>0</v>
      </c>
      <c r="Q38" s="49">
        <v>1</v>
      </c>
      <c r="R38" s="49">
        <v>1</v>
      </c>
      <c r="S38" s="134">
        <v>0</v>
      </c>
      <c r="T38" s="64">
        <f>Zandvoort2!C32</f>
        <v>4.33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64">
        <v>0</v>
      </c>
      <c r="AB38" s="74">
        <v>0</v>
      </c>
      <c r="AC38" s="51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64">
        <v>0</v>
      </c>
      <c r="AJ38" s="65">
        <v>0</v>
      </c>
      <c r="AK38" s="66">
        <v>0</v>
      </c>
      <c r="AL38" s="49">
        <v>0</v>
      </c>
      <c r="AM38" s="49">
        <v>0</v>
      </c>
      <c r="AN38" s="49">
        <v>0</v>
      </c>
      <c r="AO38" s="49">
        <v>0</v>
      </c>
      <c r="AP38" s="49">
        <v>0</v>
      </c>
      <c r="AQ38" s="64">
        <v>0</v>
      </c>
      <c r="AR38" s="65">
        <v>0</v>
      </c>
      <c r="AS38" s="108">
        <f t="shared" si="0"/>
        <v>27.61</v>
      </c>
      <c r="AT38" s="37"/>
      <c r="AU38" s="60"/>
      <c r="AV38" s="57"/>
    </row>
    <row r="39" spans="2:48" ht="12.75">
      <c r="B39" s="20" t="s">
        <v>176</v>
      </c>
      <c r="C39" s="121" t="s">
        <v>22</v>
      </c>
      <c r="D39" s="49">
        <v>0.4</v>
      </c>
      <c r="E39" s="49">
        <v>0</v>
      </c>
      <c r="F39" s="49">
        <v>1</v>
      </c>
      <c r="G39" s="49">
        <v>1</v>
      </c>
      <c r="H39" s="49">
        <v>1</v>
      </c>
      <c r="I39" s="49">
        <v>1</v>
      </c>
      <c r="J39" s="64">
        <f>'Spring Classic R1'!E34</f>
        <v>6.71</v>
      </c>
      <c r="K39" s="64">
        <f>'Spring Classic R2'!C33</f>
        <v>6.71</v>
      </c>
      <c r="L39" s="49">
        <v>0.4</v>
      </c>
      <c r="M39" s="49"/>
      <c r="N39" s="49">
        <v>0</v>
      </c>
      <c r="O39" s="49">
        <v>1</v>
      </c>
      <c r="P39" s="49">
        <v>1</v>
      </c>
      <c r="Q39" s="49">
        <v>1</v>
      </c>
      <c r="R39" s="49">
        <v>1</v>
      </c>
      <c r="S39" s="134">
        <v>0</v>
      </c>
      <c r="T39" s="64">
        <f>Zandvoort2!C30</f>
        <v>7.67</v>
      </c>
      <c r="U39" s="49">
        <v>0.4</v>
      </c>
      <c r="V39" s="49">
        <v>0</v>
      </c>
      <c r="W39" s="49">
        <v>1</v>
      </c>
      <c r="X39" s="49">
        <v>1</v>
      </c>
      <c r="Y39" s="49">
        <v>1</v>
      </c>
      <c r="Z39" s="49">
        <v>1</v>
      </c>
      <c r="AA39" s="64">
        <v>7</v>
      </c>
      <c r="AB39" s="74">
        <v>6</v>
      </c>
      <c r="AC39" s="51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64">
        <v>0</v>
      </c>
      <c r="AJ39" s="65">
        <v>0</v>
      </c>
      <c r="AK39" s="66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64">
        <v>0</v>
      </c>
      <c r="AR39" s="65">
        <v>0</v>
      </c>
      <c r="AS39" s="108">
        <f t="shared" si="0"/>
        <v>47.29</v>
      </c>
      <c r="AT39" s="37">
        <v>8</v>
      </c>
      <c r="AU39" s="60"/>
      <c r="AV39" s="57"/>
    </row>
    <row r="40" spans="2:48" ht="12.75">
      <c r="B40" s="20" t="s">
        <v>148</v>
      </c>
      <c r="C40" s="123" t="s">
        <v>150</v>
      </c>
      <c r="D40" s="124">
        <f>'AP Fahrzeug'!H70</f>
        <v>0.6000000000000001</v>
      </c>
      <c r="E40" s="125">
        <v>0</v>
      </c>
      <c r="F40" s="49">
        <v>1</v>
      </c>
      <c r="G40" s="124">
        <v>1</v>
      </c>
      <c r="H40" s="124">
        <v>1</v>
      </c>
      <c r="I40" s="124">
        <v>1</v>
      </c>
      <c r="J40" s="124">
        <f>'Spring Classic R1'!E37</f>
        <v>2.43</v>
      </c>
      <c r="K40" s="126">
        <f>'Spring Classic R2'!C35</f>
        <v>3.86</v>
      </c>
      <c r="L40" s="124">
        <v>0.6</v>
      </c>
      <c r="M40" s="124"/>
      <c r="N40" s="124">
        <v>0</v>
      </c>
      <c r="O40" s="124">
        <v>1</v>
      </c>
      <c r="P40" s="124">
        <v>1</v>
      </c>
      <c r="Q40" s="124">
        <v>1</v>
      </c>
      <c r="R40" s="124">
        <v>1</v>
      </c>
      <c r="S40" s="134">
        <v>0</v>
      </c>
      <c r="T40" s="126">
        <f>Zandvoort2!C34</f>
        <v>1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41">
        <v>0</v>
      </c>
      <c r="AC40" s="145">
        <v>0.6</v>
      </c>
      <c r="AD40" s="124">
        <v>0</v>
      </c>
      <c r="AE40" s="124">
        <v>1</v>
      </c>
      <c r="AF40" s="124">
        <v>1</v>
      </c>
      <c r="AG40" s="124">
        <v>1</v>
      </c>
      <c r="AH40" s="124">
        <v>1</v>
      </c>
      <c r="AI40" s="124">
        <v>1</v>
      </c>
      <c r="AJ40" s="146">
        <v>6</v>
      </c>
      <c r="AK40" s="143">
        <v>0.6</v>
      </c>
      <c r="AL40" s="124">
        <v>0</v>
      </c>
      <c r="AM40" s="124">
        <v>0</v>
      </c>
      <c r="AN40" s="124">
        <v>1</v>
      </c>
      <c r="AO40" s="124">
        <v>1</v>
      </c>
      <c r="AP40" s="124">
        <v>1</v>
      </c>
      <c r="AQ40" s="49">
        <v>1</v>
      </c>
      <c r="AR40" s="67">
        <v>1</v>
      </c>
      <c r="AS40" s="108">
        <f t="shared" si="0"/>
        <v>33.69</v>
      </c>
      <c r="AT40" s="37"/>
      <c r="AU40" s="57"/>
      <c r="AV40" s="57"/>
    </row>
    <row r="41" spans="2:48" ht="13.5" thickBot="1">
      <c r="B41" s="24" t="s">
        <v>183</v>
      </c>
      <c r="C41" s="128" t="s">
        <v>57</v>
      </c>
      <c r="D41" s="10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10">
        <f>'AP Fahrzeug'!H68</f>
        <v>0.6000000000000001</v>
      </c>
      <c r="M41" s="10"/>
      <c r="N41" s="10">
        <f>'AP Fahrer'!G34</f>
        <v>0.3</v>
      </c>
      <c r="O41" s="52">
        <v>1</v>
      </c>
      <c r="P41" s="52">
        <v>1</v>
      </c>
      <c r="Q41" s="52">
        <v>1</v>
      </c>
      <c r="R41" s="52">
        <v>1</v>
      </c>
      <c r="S41" s="136">
        <v>0</v>
      </c>
      <c r="T41" s="130">
        <f>Zandvoort2!C33</f>
        <v>2.67</v>
      </c>
      <c r="U41" s="10">
        <v>0.6</v>
      </c>
      <c r="V41" s="10">
        <v>0.3</v>
      </c>
      <c r="W41" s="10">
        <v>1</v>
      </c>
      <c r="X41" s="10">
        <v>1</v>
      </c>
      <c r="Y41" s="10">
        <v>1</v>
      </c>
      <c r="Z41" s="10">
        <v>1</v>
      </c>
      <c r="AA41" s="10">
        <v>3</v>
      </c>
      <c r="AB41" s="142">
        <v>1</v>
      </c>
      <c r="AC41" s="147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1">
        <v>0</v>
      </c>
      <c r="AK41" s="144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1">
        <v>0</v>
      </c>
      <c r="AS41" s="108">
        <f>SUM(D41:AR41)</f>
        <v>16.47</v>
      </c>
      <c r="AT41" s="37"/>
      <c r="AU41" s="57"/>
      <c r="AV41" s="57"/>
    </row>
    <row r="42" spans="2:48" ht="12.75">
      <c r="B42" s="3"/>
      <c r="C42" s="3"/>
      <c r="D42" s="1"/>
      <c r="AS42" s="109"/>
      <c r="AT42" s="57"/>
      <c r="AU42" s="57"/>
      <c r="AV42" s="57"/>
    </row>
    <row r="43" spans="2:46" ht="12.75">
      <c r="B43" s="163" t="s">
        <v>58</v>
      </c>
      <c r="C43" s="164" t="s">
        <v>40</v>
      </c>
      <c r="D43" s="165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6">
        <f>AS19</f>
        <v>31.8</v>
      </c>
      <c r="AC43" s="164"/>
      <c r="AD43" s="164"/>
      <c r="AE43" s="164"/>
      <c r="AF43" s="164"/>
      <c r="AG43" s="164"/>
      <c r="AH43" s="164"/>
      <c r="AI43" s="164"/>
      <c r="AJ43" s="166">
        <f>AS22</f>
        <v>20.659999999999997</v>
      </c>
      <c r="AK43" s="164"/>
      <c r="AL43" s="164"/>
      <c r="AM43" s="164"/>
      <c r="AN43" s="164"/>
      <c r="AO43" s="164"/>
      <c r="AP43" s="164"/>
      <c r="AQ43" s="164"/>
      <c r="AR43" s="164"/>
      <c r="AS43" s="106">
        <f>SUM(AA43:AR43)</f>
        <v>52.459999999999994</v>
      </c>
      <c r="AT43">
        <v>7</v>
      </c>
    </row>
    <row r="44" spans="2:46" ht="12.75">
      <c r="B44" s="173" t="s">
        <v>52</v>
      </c>
      <c r="C44" s="174" t="s">
        <v>53</v>
      </c>
      <c r="D44" s="175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6">
        <f>AS34</f>
        <v>46.28</v>
      </c>
      <c r="AC44" s="174"/>
      <c r="AD44" s="174"/>
      <c r="AE44" s="174"/>
      <c r="AF44" s="174"/>
      <c r="AG44" s="174"/>
      <c r="AH44" s="174"/>
      <c r="AI44" s="174"/>
      <c r="AJ44" s="176">
        <f>AS26</f>
        <v>7</v>
      </c>
      <c r="AK44" s="174"/>
      <c r="AL44" s="174"/>
      <c r="AM44" s="174"/>
      <c r="AN44" s="174"/>
      <c r="AO44" s="174"/>
      <c r="AP44" s="174"/>
      <c r="AQ44" s="174"/>
      <c r="AR44" s="174"/>
      <c r="AS44" s="107">
        <f>SUM(AB44:AR44)</f>
        <v>53.28</v>
      </c>
      <c r="AT44">
        <v>5</v>
      </c>
    </row>
    <row r="45" spans="2:46" ht="12.75">
      <c r="B45" s="159" t="s">
        <v>4</v>
      </c>
      <c r="C45" s="129" t="s">
        <v>110</v>
      </c>
      <c r="D45" s="131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60">
        <f>AS36</f>
        <v>59.77</v>
      </c>
      <c r="AC45" s="129"/>
      <c r="AD45" s="129"/>
      <c r="AE45" s="129"/>
      <c r="AF45" s="129"/>
      <c r="AG45" s="129"/>
      <c r="AH45" s="129"/>
      <c r="AI45" s="129"/>
      <c r="AJ45" s="160">
        <f>AS15</f>
        <v>35.49</v>
      </c>
      <c r="AK45" s="129"/>
      <c r="AL45" s="129"/>
      <c r="AM45" s="129"/>
      <c r="AN45" s="129"/>
      <c r="AO45" s="129"/>
      <c r="AP45" s="129"/>
      <c r="AQ45" s="129"/>
      <c r="AR45" s="129"/>
      <c r="AS45" s="107">
        <f>SUM(AB45:AR45)</f>
        <v>95.26</v>
      </c>
      <c r="AT45">
        <v>1</v>
      </c>
    </row>
    <row r="46" spans="2:46" ht="12.75">
      <c r="B46" s="168" t="s">
        <v>210</v>
      </c>
      <c r="C46" s="169" t="s">
        <v>30</v>
      </c>
      <c r="D46" s="170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71">
        <f>AS24</f>
        <v>56.739999999999995</v>
      </c>
      <c r="AC46" s="169"/>
      <c r="AD46" s="169"/>
      <c r="AE46" s="169"/>
      <c r="AF46" s="169"/>
      <c r="AG46" s="169"/>
      <c r="AH46" s="169"/>
      <c r="AI46" s="169"/>
      <c r="AJ46" s="171">
        <f>AS30</f>
        <v>22.2</v>
      </c>
      <c r="AK46" s="169"/>
      <c r="AL46" s="169"/>
      <c r="AM46" s="169"/>
      <c r="AN46" s="169"/>
      <c r="AO46" s="169"/>
      <c r="AP46" s="169"/>
      <c r="AQ46" s="169"/>
      <c r="AR46" s="169"/>
      <c r="AS46" s="107">
        <f>SUM(AB46:AR46)</f>
        <v>78.94</v>
      </c>
      <c r="AT46">
        <v>3</v>
      </c>
    </row>
    <row r="47" spans="4:45" ht="12.75">
      <c r="D47" s="1"/>
      <c r="AS47" s="106"/>
    </row>
    <row r="48" spans="4:45" ht="12.75">
      <c r="D48" s="1"/>
      <c r="AS48" s="106"/>
    </row>
    <row r="49" spans="4:45" ht="12.75">
      <c r="D49" s="1"/>
      <c r="AS49" s="106"/>
    </row>
    <row r="50" ht="12.75">
      <c r="D50" s="1"/>
    </row>
    <row r="51" spans="2:4" ht="12.75">
      <c r="B51" s="3"/>
      <c r="C51" s="3"/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spans="2:4" ht="12.75">
      <c r="B76" s="5"/>
      <c r="C76" s="5"/>
      <c r="D76" s="1"/>
    </row>
    <row r="77" spans="2:4" ht="12.75">
      <c r="B77" s="2"/>
      <c r="C77" s="2"/>
      <c r="D77" s="1"/>
    </row>
    <row r="78" spans="2:4" ht="12.75">
      <c r="B78" s="2"/>
      <c r="C78" s="2"/>
      <c r="D78" s="1"/>
    </row>
    <row r="79" spans="2:4" ht="12.75">
      <c r="B79" s="2"/>
      <c r="C79" s="2"/>
      <c r="D79" s="1"/>
    </row>
    <row r="80" spans="2:4" ht="12.75">
      <c r="B80" s="6"/>
      <c r="C80" s="6"/>
      <c r="D80" s="1"/>
    </row>
    <row r="81" spans="2:4" ht="12.75">
      <c r="B81" s="2"/>
      <c r="C81" s="2"/>
      <c r="D81" s="1"/>
    </row>
    <row r="82" spans="2:4" ht="12.75">
      <c r="B82" s="2"/>
      <c r="C82" s="2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</sheetData>
  <sheetProtection/>
  <mergeCells count="5">
    <mergeCell ref="AK2:AR2"/>
    <mergeCell ref="AC2:AJ2"/>
    <mergeCell ref="D2:K2"/>
    <mergeCell ref="L2:T2"/>
    <mergeCell ref="U2:AB2"/>
  </mergeCells>
  <printOptions/>
  <pageMargins left="0" right="0.16" top="0.4724409448818898" bottom="0.3" header="0.31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">
      <selection activeCell="H36" sqref="H36"/>
    </sheetView>
  </sheetViews>
  <sheetFormatPr defaultColWidth="11.421875" defaultRowHeight="12.75"/>
  <sheetData>
    <row r="3" spans="1:7" ht="12.75">
      <c r="A3" s="57"/>
      <c r="B3" s="106"/>
      <c r="C3" s="106"/>
      <c r="D3" s="109"/>
      <c r="E3" s="109"/>
      <c r="F3" s="57"/>
      <c r="G3" s="57"/>
    </row>
    <row r="4" spans="1:7" ht="13.5" thickBot="1">
      <c r="A4" s="57"/>
      <c r="B4" s="106" t="s">
        <v>102</v>
      </c>
      <c r="C4" s="106"/>
      <c r="D4" s="109"/>
      <c r="E4" s="109"/>
      <c r="F4" s="57"/>
      <c r="G4" s="57"/>
    </row>
    <row r="5" spans="1:7" ht="12.75">
      <c r="A5" s="57"/>
      <c r="B5" s="106" t="s">
        <v>14</v>
      </c>
      <c r="C5" s="81">
        <v>6</v>
      </c>
      <c r="D5" s="108"/>
      <c r="E5" s="109"/>
      <c r="F5" s="57"/>
      <c r="G5" s="57"/>
    </row>
    <row r="6" spans="1:7" ht="13.5" thickBot="1">
      <c r="A6" s="57"/>
      <c r="B6" s="106" t="s">
        <v>18</v>
      </c>
      <c r="C6" s="82">
        <v>1</v>
      </c>
      <c r="D6" s="108"/>
      <c r="E6" s="109"/>
      <c r="F6" s="57"/>
      <c r="G6" s="57"/>
    </row>
    <row r="7" spans="1:7" ht="12.75">
      <c r="A7" s="57"/>
      <c r="B7" s="106"/>
      <c r="C7" s="106"/>
      <c r="D7" s="108"/>
      <c r="E7" s="109"/>
      <c r="F7" s="57"/>
      <c r="G7" s="57"/>
    </row>
    <row r="8" spans="1:7" ht="12.75">
      <c r="A8" s="57"/>
      <c r="B8" s="106" t="s">
        <v>103</v>
      </c>
      <c r="C8" s="106"/>
      <c r="D8" s="109"/>
      <c r="E8" s="109"/>
      <c r="F8" s="57"/>
      <c r="G8" s="57"/>
    </row>
    <row r="9" spans="1:7" ht="13.5" thickBot="1">
      <c r="A9" s="57"/>
      <c r="B9" s="129" t="s">
        <v>187</v>
      </c>
      <c r="C9" s="106"/>
      <c r="D9" s="109"/>
      <c r="E9" s="109"/>
      <c r="F9" s="57"/>
      <c r="G9" s="57"/>
    </row>
    <row r="10" spans="1:7" ht="12.75">
      <c r="A10" s="57"/>
      <c r="B10" s="106" t="s">
        <v>29</v>
      </c>
      <c r="C10" s="83">
        <v>8.5</v>
      </c>
      <c r="D10" s="109"/>
      <c r="E10" s="109"/>
      <c r="F10" s="57"/>
      <c r="G10" s="57"/>
    </row>
    <row r="11" spans="1:7" ht="12.75">
      <c r="A11" s="57"/>
      <c r="B11" s="129" t="s">
        <v>188</v>
      </c>
      <c r="D11" s="109"/>
      <c r="E11" s="109"/>
      <c r="F11" s="57"/>
      <c r="G11" s="57"/>
    </row>
    <row r="12" spans="1:7" ht="12.75">
      <c r="A12" s="57"/>
      <c r="B12" s="129" t="s">
        <v>186</v>
      </c>
      <c r="D12" s="109"/>
      <c r="E12" s="109"/>
      <c r="F12" s="57"/>
      <c r="G12" s="57"/>
    </row>
    <row r="13" spans="1:7" ht="12.75">
      <c r="A13" s="57"/>
      <c r="B13" s="106" t="s">
        <v>112</v>
      </c>
      <c r="C13" s="84">
        <v>6</v>
      </c>
      <c r="D13" s="109"/>
      <c r="E13" s="109"/>
      <c r="F13" s="57"/>
      <c r="G13" s="57"/>
    </row>
    <row r="14" spans="1:7" ht="12.75">
      <c r="A14" s="57"/>
      <c r="B14" s="106" t="s">
        <v>24</v>
      </c>
      <c r="C14" s="84">
        <v>3.5</v>
      </c>
      <c r="D14" s="109"/>
      <c r="E14" s="109"/>
      <c r="F14" s="57"/>
      <c r="G14" s="57"/>
    </row>
    <row r="15" spans="1:7" ht="12.75">
      <c r="A15" s="57"/>
      <c r="B15" s="129" t="s">
        <v>189</v>
      </c>
      <c r="D15" s="109"/>
      <c r="E15" s="109"/>
      <c r="F15" s="57"/>
      <c r="G15" s="57"/>
    </row>
    <row r="16" spans="1:7" ht="12.75">
      <c r="A16" s="57"/>
      <c r="B16" s="129" t="s">
        <v>190</v>
      </c>
      <c r="C16" s="106"/>
      <c r="D16" s="109"/>
      <c r="E16" s="109"/>
      <c r="F16" s="57"/>
      <c r="G16" s="57"/>
    </row>
    <row r="17" spans="1:7" ht="12.75">
      <c r="A17" s="57"/>
      <c r="B17" s="106" t="s">
        <v>8</v>
      </c>
      <c r="C17" s="84">
        <v>1</v>
      </c>
      <c r="D17" s="109"/>
      <c r="E17" s="109"/>
      <c r="F17" s="57"/>
      <c r="G17" s="57"/>
    </row>
    <row r="18" spans="1:7" ht="12.75">
      <c r="A18" s="57"/>
      <c r="B18" s="106"/>
      <c r="C18" s="106"/>
      <c r="D18" s="109"/>
      <c r="E18" s="109"/>
      <c r="F18" s="57"/>
      <c r="G18" s="57"/>
    </row>
    <row r="19" spans="1:7" ht="12.75">
      <c r="A19" s="57"/>
      <c r="C19" s="106"/>
      <c r="D19" s="108"/>
      <c r="E19" s="109"/>
      <c r="F19" s="57"/>
      <c r="G19" s="57"/>
    </row>
    <row r="20" spans="1:7" ht="12.75">
      <c r="A20" s="57"/>
      <c r="B20" s="106" t="s">
        <v>104</v>
      </c>
      <c r="C20" s="106"/>
      <c r="D20" s="108"/>
      <c r="E20" s="109"/>
      <c r="F20" s="57"/>
      <c r="G20" s="57"/>
    </row>
    <row r="21" spans="1:7" ht="12.75">
      <c r="A21" s="57"/>
      <c r="B21" s="106" t="s">
        <v>38</v>
      </c>
      <c r="C21" s="106">
        <v>6</v>
      </c>
      <c r="D21" s="108"/>
      <c r="E21" s="109"/>
      <c r="F21" s="57"/>
      <c r="G21" s="57"/>
    </row>
    <row r="22" spans="1:7" ht="12.75">
      <c r="A22" s="57"/>
      <c r="B22" s="106" t="s">
        <v>41</v>
      </c>
      <c r="C22" s="106">
        <v>1</v>
      </c>
      <c r="D22" s="108"/>
      <c r="E22" s="109"/>
      <c r="F22" s="57"/>
      <c r="G22" s="57"/>
    </row>
    <row r="23" spans="1:7" ht="12.75">
      <c r="A23" s="57"/>
      <c r="B23" s="106"/>
      <c r="C23" s="106"/>
      <c r="D23" s="108"/>
      <c r="E23" s="109"/>
      <c r="F23" s="57"/>
      <c r="G23" s="57"/>
    </row>
    <row r="24" spans="1:7" ht="12.75">
      <c r="A24" s="57"/>
      <c r="B24" s="106" t="s">
        <v>175</v>
      </c>
      <c r="C24" s="106"/>
      <c r="D24" s="108"/>
      <c r="E24" s="109"/>
      <c r="F24" s="57"/>
      <c r="G24" s="57"/>
    </row>
    <row r="25" spans="1:7" ht="12.75">
      <c r="A25" s="57"/>
      <c r="B25" s="106" t="s">
        <v>167</v>
      </c>
      <c r="C25" s="106">
        <v>1</v>
      </c>
      <c r="D25" s="108"/>
      <c r="E25" s="109"/>
      <c r="F25" s="57"/>
      <c r="G25" s="57"/>
    </row>
    <row r="26" spans="1:7" ht="12.75">
      <c r="A26" s="57"/>
      <c r="B26" s="129" t="s">
        <v>192</v>
      </c>
      <c r="C26" s="106"/>
      <c r="D26" s="108"/>
      <c r="E26" s="109"/>
      <c r="F26" s="57"/>
      <c r="G26" s="57"/>
    </row>
    <row r="27" spans="1:7" ht="12.75">
      <c r="A27" s="57"/>
      <c r="B27" s="106"/>
      <c r="C27" s="106"/>
      <c r="D27" s="108"/>
      <c r="E27" s="109"/>
      <c r="F27" s="57"/>
      <c r="G27" s="57"/>
    </row>
    <row r="28" spans="1:7" ht="12.75">
      <c r="A28" s="57"/>
      <c r="B28" s="106" t="s">
        <v>105</v>
      </c>
      <c r="C28" s="106"/>
      <c r="D28" s="108"/>
      <c r="E28" s="109"/>
      <c r="F28" s="57"/>
      <c r="G28" s="57"/>
    </row>
    <row r="29" spans="1:7" ht="12.75">
      <c r="A29" s="57"/>
      <c r="B29" s="106" t="s">
        <v>195</v>
      </c>
      <c r="C29" s="48">
        <v>9.33</v>
      </c>
      <c r="D29" s="108"/>
      <c r="E29" s="109"/>
      <c r="F29" s="57"/>
      <c r="G29" s="57"/>
    </row>
    <row r="30" spans="1:7" ht="12.75">
      <c r="A30" s="57"/>
      <c r="B30" s="106" t="s">
        <v>176</v>
      </c>
      <c r="C30" s="48">
        <v>7.67</v>
      </c>
      <c r="D30" s="108"/>
      <c r="E30" s="109"/>
      <c r="F30" s="57"/>
      <c r="G30" s="57"/>
    </row>
    <row r="31" spans="1:7" ht="12.75">
      <c r="A31" s="57"/>
      <c r="B31" s="106" t="s">
        <v>196</v>
      </c>
      <c r="C31" s="48">
        <v>6</v>
      </c>
      <c r="D31" s="109"/>
      <c r="E31" s="109"/>
      <c r="F31" s="57"/>
      <c r="G31" s="57"/>
    </row>
    <row r="32" spans="1:7" ht="12.75">
      <c r="A32" s="57"/>
      <c r="B32" s="106" t="s">
        <v>37</v>
      </c>
      <c r="C32" s="48">
        <v>4.33</v>
      </c>
      <c r="D32" s="109"/>
      <c r="E32" s="109"/>
      <c r="F32" s="57"/>
      <c r="G32" s="57"/>
    </row>
    <row r="33" spans="1:7" ht="12.75">
      <c r="A33" s="57"/>
      <c r="B33" s="106" t="s">
        <v>183</v>
      </c>
      <c r="C33" s="48">
        <v>2.67</v>
      </c>
      <c r="D33" s="109"/>
      <c r="E33" s="109"/>
      <c r="F33" s="57"/>
      <c r="G33" s="57"/>
    </row>
    <row r="34" spans="1:7" ht="12.75">
      <c r="A34" s="57"/>
      <c r="B34" s="106" t="s">
        <v>148</v>
      </c>
      <c r="C34" s="48">
        <v>1</v>
      </c>
      <c r="D34" s="109"/>
      <c r="E34" s="109"/>
      <c r="F34" s="57"/>
      <c r="G34" s="57"/>
    </row>
    <row r="35" spans="1:7" ht="12.75">
      <c r="A35" s="57"/>
      <c r="B35" s="106"/>
      <c r="C35" s="106"/>
      <c r="D35" s="109"/>
      <c r="E35" s="109"/>
      <c r="F35" s="57"/>
      <c r="G35" s="57"/>
    </row>
    <row r="36" spans="1:7" ht="12.75">
      <c r="A36" s="57"/>
      <c r="B36" s="106"/>
      <c r="C36" s="106"/>
      <c r="D36" s="109"/>
      <c r="E36" s="109"/>
      <c r="F36" s="57"/>
      <c r="G36" s="57"/>
    </row>
    <row r="37" spans="1:7" ht="12.75">
      <c r="A37" s="57"/>
      <c r="B37" s="57"/>
      <c r="C37" s="57"/>
      <c r="D37" s="76"/>
      <c r="E37" s="76"/>
      <c r="F37" s="57"/>
      <c r="G37" s="57"/>
    </row>
    <row r="38" spans="1:7" ht="12.75">
      <c r="A38" s="57"/>
      <c r="B38" s="57"/>
      <c r="C38" s="57"/>
      <c r="D38" s="76"/>
      <c r="E38" s="76"/>
      <c r="F38" s="57"/>
      <c r="G38" s="57"/>
    </row>
    <row r="39" spans="4:5" ht="12.75">
      <c r="D39" s="1"/>
      <c r="E39" s="1"/>
    </row>
    <row r="40" spans="4:5" ht="12.75">
      <c r="D40" s="1"/>
      <c r="E40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27" sqref="C27"/>
    </sheetView>
  </sheetViews>
  <sheetFormatPr defaultColWidth="11.421875" defaultRowHeight="12.75"/>
  <sheetData>
    <row r="1" spans="1:7" ht="12.75">
      <c r="A1" s="57"/>
      <c r="B1" s="57"/>
      <c r="C1" s="57"/>
      <c r="D1" s="57"/>
      <c r="E1" s="57"/>
      <c r="F1" s="57"/>
      <c r="G1" s="57"/>
    </row>
    <row r="2" spans="1:7" ht="12.75">
      <c r="A2" s="57"/>
      <c r="B2" s="57"/>
      <c r="C2" s="57"/>
      <c r="D2" s="57"/>
      <c r="E2" s="57"/>
      <c r="F2" s="57"/>
      <c r="G2" s="57"/>
    </row>
    <row r="3" spans="1:7" ht="12.75">
      <c r="A3" s="57"/>
      <c r="B3" s="57"/>
      <c r="C3" s="57"/>
      <c r="D3" s="57"/>
      <c r="E3" s="57"/>
      <c r="F3" s="57"/>
      <c r="G3" s="57"/>
    </row>
    <row r="4" spans="1:7" ht="12.75">
      <c r="A4" s="57"/>
      <c r="B4" s="57" t="s">
        <v>102</v>
      </c>
      <c r="C4" s="57"/>
      <c r="D4" s="57"/>
      <c r="E4" s="57"/>
      <c r="F4" s="57"/>
      <c r="G4" s="57"/>
    </row>
    <row r="5" spans="1:8" ht="12.75">
      <c r="A5" s="57"/>
      <c r="B5" s="131" t="s">
        <v>198</v>
      </c>
      <c r="C5" s="76"/>
      <c r="D5" s="76"/>
      <c r="E5" s="76"/>
      <c r="F5" s="76"/>
      <c r="G5" s="76"/>
      <c r="H5" s="1"/>
    </row>
    <row r="6" spans="1:8" ht="12.75">
      <c r="A6" s="57">
        <v>1</v>
      </c>
      <c r="B6" s="76" t="s">
        <v>115</v>
      </c>
      <c r="C6" s="48">
        <v>7.66</v>
      </c>
      <c r="D6" s="76"/>
      <c r="E6" s="48"/>
      <c r="F6" s="76"/>
      <c r="G6" s="76"/>
      <c r="H6" s="1"/>
    </row>
    <row r="7" spans="1:8" ht="12.75">
      <c r="A7" s="57">
        <v>2</v>
      </c>
      <c r="B7" s="76" t="s">
        <v>199</v>
      </c>
      <c r="C7" s="48">
        <v>4.33</v>
      </c>
      <c r="D7" s="76"/>
      <c r="E7" s="48"/>
      <c r="F7" s="76"/>
      <c r="G7" s="76"/>
      <c r="H7" s="1"/>
    </row>
    <row r="8" spans="1:8" ht="12.75">
      <c r="A8" s="57">
        <v>3</v>
      </c>
      <c r="B8" s="76" t="s">
        <v>159</v>
      </c>
      <c r="C8" s="48">
        <v>1</v>
      </c>
      <c r="D8" s="76"/>
      <c r="E8" s="48"/>
      <c r="F8" s="76"/>
      <c r="G8" s="76"/>
      <c r="H8" s="1"/>
    </row>
    <row r="9" spans="1:8" ht="12.75">
      <c r="A9" s="57"/>
      <c r="B9" s="131" t="s">
        <v>200</v>
      </c>
      <c r="C9" s="76"/>
      <c r="D9" s="76"/>
      <c r="E9" s="48"/>
      <c r="F9" s="76"/>
      <c r="G9" s="76"/>
      <c r="H9" s="1"/>
    </row>
    <row r="10" spans="1:8" ht="12.75">
      <c r="A10" s="57"/>
      <c r="B10" s="76"/>
      <c r="C10" s="76"/>
      <c r="D10" s="76"/>
      <c r="E10" s="48"/>
      <c r="F10" s="76"/>
      <c r="G10" s="76"/>
      <c r="H10" s="1"/>
    </row>
    <row r="11" spans="1:8" ht="12.75">
      <c r="A11" s="57"/>
      <c r="B11" s="76" t="s">
        <v>103</v>
      </c>
      <c r="C11" s="76"/>
      <c r="D11" s="76"/>
      <c r="E11" s="48"/>
      <c r="F11" s="76"/>
      <c r="G11" s="76"/>
      <c r="H11" s="1"/>
    </row>
    <row r="12" spans="1:8" ht="12.75">
      <c r="A12" s="57">
        <v>1</v>
      </c>
      <c r="B12" s="76" t="s">
        <v>201</v>
      </c>
      <c r="C12" s="76">
        <v>9</v>
      </c>
      <c r="D12" s="76"/>
      <c r="E12" s="48"/>
      <c r="F12" s="76"/>
      <c r="G12" s="76"/>
      <c r="H12" s="1"/>
    </row>
    <row r="13" spans="1:8" ht="12.75">
      <c r="A13" s="57"/>
      <c r="B13" s="131" t="s">
        <v>202</v>
      </c>
      <c r="C13" s="76"/>
      <c r="D13" s="76"/>
      <c r="E13" s="1"/>
      <c r="F13" s="76"/>
      <c r="G13" s="76"/>
      <c r="H13" s="1"/>
    </row>
    <row r="14" spans="1:8" ht="12.75">
      <c r="A14" s="57">
        <v>2</v>
      </c>
      <c r="B14" s="76" t="s">
        <v>28</v>
      </c>
      <c r="C14" s="76">
        <v>7</v>
      </c>
      <c r="D14" s="76"/>
      <c r="E14" s="1"/>
      <c r="F14" s="76"/>
      <c r="G14" s="76"/>
      <c r="H14" s="1"/>
    </row>
    <row r="15" spans="1:8" ht="12.75">
      <c r="A15" s="57">
        <v>3</v>
      </c>
      <c r="B15" s="76" t="s">
        <v>112</v>
      </c>
      <c r="C15" s="76">
        <v>5</v>
      </c>
      <c r="D15" s="76"/>
      <c r="E15" s="1"/>
      <c r="F15" s="76"/>
      <c r="G15" s="76"/>
      <c r="H15" s="1"/>
    </row>
    <row r="16" spans="1:8" ht="12.75">
      <c r="A16" s="57">
        <v>4</v>
      </c>
      <c r="B16" s="76" t="s">
        <v>180</v>
      </c>
      <c r="C16" s="76">
        <v>3</v>
      </c>
      <c r="D16" s="76"/>
      <c r="E16" s="1"/>
      <c r="F16" s="76"/>
      <c r="G16" s="76"/>
      <c r="H16" s="1"/>
    </row>
    <row r="17" spans="1:8" ht="12.75">
      <c r="A17" s="57">
        <v>5</v>
      </c>
      <c r="B17" s="76" t="s">
        <v>24</v>
      </c>
      <c r="C17" s="76">
        <v>1</v>
      </c>
      <c r="D17" s="76"/>
      <c r="E17" s="77"/>
      <c r="F17" s="76"/>
      <c r="G17" s="76"/>
      <c r="H17" s="1"/>
    </row>
    <row r="18" spans="1:8" ht="12.75">
      <c r="A18" s="57"/>
      <c r="B18" s="131" t="s">
        <v>189</v>
      </c>
      <c r="C18" s="76"/>
      <c r="D18" s="77"/>
      <c r="E18" s="77"/>
      <c r="F18" s="76"/>
      <c r="G18" s="76"/>
      <c r="H18" s="1"/>
    </row>
    <row r="19" spans="1:8" ht="12.75">
      <c r="A19" s="57"/>
      <c r="B19" s="76"/>
      <c r="C19" s="76"/>
      <c r="D19" s="77"/>
      <c r="E19" s="77"/>
      <c r="F19" s="76"/>
      <c r="G19" s="76"/>
      <c r="H19" s="1"/>
    </row>
    <row r="20" spans="1:8" ht="12.75">
      <c r="A20" s="57"/>
      <c r="B20" s="76" t="s">
        <v>104</v>
      </c>
      <c r="C20" s="76"/>
      <c r="D20" s="77"/>
      <c r="E20" s="77"/>
      <c r="F20" s="76"/>
      <c r="G20" s="76"/>
      <c r="H20" s="1"/>
    </row>
    <row r="21" spans="1:8" ht="12.75">
      <c r="A21" s="57">
        <v>1</v>
      </c>
      <c r="B21" s="76" t="s">
        <v>46</v>
      </c>
      <c r="C21" s="48">
        <v>7.66</v>
      </c>
      <c r="D21" s="77"/>
      <c r="E21" s="76"/>
      <c r="F21" s="76"/>
      <c r="G21" s="76"/>
      <c r="H21" s="1"/>
    </row>
    <row r="22" spans="1:8" ht="12.75">
      <c r="A22" s="57">
        <v>2</v>
      </c>
      <c r="B22" s="76" t="s">
        <v>38</v>
      </c>
      <c r="C22" s="48">
        <v>4.33</v>
      </c>
      <c r="D22" s="77"/>
      <c r="E22" s="76"/>
      <c r="F22" s="76"/>
      <c r="G22" s="76"/>
      <c r="H22" s="1"/>
    </row>
    <row r="23" spans="1:8" ht="12.75">
      <c r="A23" s="57">
        <v>3</v>
      </c>
      <c r="B23" s="76" t="s">
        <v>41</v>
      </c>
      <c r="C23" s="48">
        <v>1</v>
      </c>
      <c r="D23" s="77"/>
      <c r="E23" s="76"/>
      <c r="F23" s="76"/>
      <c r="G23" s="76"/>
      <c r="H23" s="1"/>
    </row>
    <row r="24" spans="1:8" ht="12.75">
      <c r="A24" s="57"/>
      <c r="B24" s="76"/>
      <c r="C24" s="76"/>
      <c r="D24" s="76"/>
      <c r="E24" s="76"/>
      <c r="F24" s="76"/>
      <c r="G24" s="76"/>
      <c r="H24" s="1"/>
    </row>
    <row r="25" spans="1:8" ht="12.75">
      <c r="A25" s="57"/>
      <c r="B25" s="76" t="s">
        <v>175</v>
      </c>
      <c r="C25" s="76"/>
      <c r="D25" s="76"/>
      <c r="E25" s="48"/>
      <c r="F25" s="76"/>
      <c r="G25" s="76"/>
      <c r="H25" s="1"/>
    </row>
    <row r="26" spans="1:8" ht="12.75">
      <c r="A26" s="57">
        <v>1</v>
      </c>
      <c r="B26" s="76" t="s">
        <v>167</v>
      </c>
      <c r="C26" s="76">
        <v>6</v>
      </c>
      <c r="D26" s="76"/>
      <c r="E26" s="48"/>
      <c r="F26" s="76"/>
      <c r="G26" s="76"/>
      <c r="H26" s="1"/>
    </row>
    <row r="27" spans="1:8" ht="12.75">
      <c r="A27" s="57">
        <v>2</v>
      </c>
      <c r="B27" s="76" t="s">
        <v>49</v>
      </c>
      <c r="C27" s="76">
        <v>1</v>
      </c>
      <c r="D27" s="76"/>
      <c r="E27" s="48"/>
      <c r="F27" s="76"/>
      <c r="G27" s="76"/>
      <c r="H27" s="1"/>
    </row>
    <row r="28" spans="1:8" ht="12.75">
      <c r="A28" s="57"/>
      <c r="B28" s="131" t="s">
        <v>203</v>
      </c>
      <c r="C28" s="76"/>
      <c r="D28" s="76"/>
      <c r="E28" s="1"/>
      <c r="F28" s="76"/>
      <c r="G28" s="76"/>
      <c r="H28" s="1"/>
    </row>
    <row r="29" spans="1:8" ht="12.75">
      <c r="A29" s="57"/>
      <c r="B29" s="76"/>
      <c r="C29" s="76"/>
      <c r="D29" s="76"/>
      <c r="E29" s="1"/>
      <c r="F29" s="76"/>
      <c r="G29" s="76"/>
      <c r="H29" s="1"/>
    </row>
    <row r="30" spans="1:8" ht="12.75">
      <c r="A30" s="57"/>
      <c r="B30" s="76" t="s">
        <v>105</v>
      </c>
      <c r="C30" s="76"/>
      <c r="D30" s="76"/>
      <c r="E30" s="1"/>
      <c r="F30" s="76"/>
      <c r="G30" s="76"/>
      <c r="H30" s="1"/>
    </row>
    <row r="31" spans="1:8" ht="12.75">
      <c r="A31" s="57">
        <v>1</v>
      </c>
      <c r="B31" s="76" t="s">
        <v>4</v>
      </c>
      <c r="C31" s="1">
        <v>9</v>
      </c>
      <c r="D31" s="76"/>
      <c r="E31" s="1"/>
      <c r="F31" s="76"/>
      <c r="G31" s="76"/>
      <c r="H31" s="1"/>
    </row>
    <row r="32" spans="1:8" ht="12.75">
      <c r="A32" s="57">
        <v>2</v>
      </c>
      <c r="B32" s="76" t="s">
        <v>204</v>
      </c>
      <c r="C32" s="1">
        <v>7</v>
      </c>
      <c r="D32" s="76"/>
      <c r="E32" s="76"/>
      <c r="F32" s="76"/>
      <c r="G32" s="76"/>
      <c r="H32" s="1"/>
    </row>
    <row r="33" spans="1:8" ht="12.75">
      <c r="A33" s="57">
        <v>3</v>
      </c>
      <c r="B33" s="76" t="s">
        <v>52</v>
      </c>
      <c r="C33" s="1">
        <v>5</v>
      </c>
      <c r="D33" s="76"/>
      <c r="E33" s="76"/>
      <c r="F33" s="76"/>
      <c r="G33" s="76"/>
      <c r="H33" s="1"/>
    </row>
    <row r="34" spans="1:8" ht="12.75">
      <c r="A34" s="57">
        <v>4</v>
      </c>
      <c r="B34" s="76" t="s">
        <v>183</v>
      </c>
      <c r="C34" s="1">
        <v>3</v>
      </c>
      <c r="D34" s="76"/>
      <c r="E34" s="76"/>
      <c r="F34" s="76"/>
      <c r="G34" s="76"/>
      <c r="H34" s="1"/>
    </row>
    <row r="35" spans="1:8" ht="12.75">
      <c r="A35" s="57">
        <v>5</v>
      </c>
      <c r="B35" s="76" t="s">
        <v>205</v>
      </c>
      <c r="C35" s="1">
        <v>1</v>
      </c>
      <c r="D35" s="76"/>
      <c r="E35" s="76"/>
      <c r="F35" s="76"/>
      <c r="G35" s="76"/>
      <c r="H35" s="1"/>
    </row>
    <row r="36" spans="1:8" ht="12.75">
      <c r="A36" s="57"/>
      <c r="B36" s="76"/>
      <c r="C36" s="76"/>
      <c r="D36" s="76"/>
      <c r="E36" s="76"/>
      <c r="F36" s="76"/>
      <c r="G36" s="76"/>
      <c r="H36" s="1"/>
    </row>
    <row r="37" spans="1:8" ht="12.75">
      <c r="A37" s="57"/>
      <c r="B37" s="76"/>
      <c r="C37" s="76"/>
      <c r="D37" s="76"/>
      <c r="E37" s="76"/>
      <c r="F37" s="76"/>
      <c r="G37" s="76"/>
      <c r="H37" s="1"/>
    </row>
    <row r="38" spans="1:7" ht="12.75">
      <c r="A38" s="57"/>
      <c r="B38" s="57"/>
      <c r="C38" s="57"/>
      <c r="D38" s="57"/>
      <c r="E38" s="57"/>
      <c r="F38" s="57"/>
      <c r="G38" s="57"/>
    </row>
    <row r="39" spans="1:7" ht="12.75">
      <c r="A39" s="57"/>
      <c r="B39" s="57"/>
      <c r="C39" s="57"/>
      <c r="D39" s="57"/>
      <c r="E39" s="57"/>
      <c r="F39" s="57"/>
      <c r="G39" s="57"/>
    </row>
    <row r="40" spans="1:7" ht="12.75">
      <c r="A40" s="57"/>
      <c r="B40" s="57"/>
      <c r="C40" s="57"/>
      <c r="D40" s="57"/>
      <c r="E40" s="57"/>
      <c r="F40" s="57"/>
      <c r="G40" s="57"/>
    </row>
    <row r="41" spans="1:7" ht="12.75">
      <c r="A41" s="57"/>
      <c r="B41" s="57"/>
      <c r="C41" s="57"/>
      <c r="D41" s="57"/>
      <c r="E41" s="57"/>
      <c r="F41" s="57"/>
      <c r="G41" s="57"/>
    </row>
    <row r="42" spans="1:7" ht="12.75">
      <c r="A42" s="57"/>
      <c r="B42" s="57"/>
      <c r="C42" s="57"/>
      <c r="D42" s="57"/>
      <c r="E42" s="57"/>
      <c r="F42" s="57"/>
      <c r="G42" s="57"/>
    </row>
    <row r="43" spans="1:7" ht="12.75">
      <c r="A43" s="57"/>
      <c r="B43" s="57"/>
      <c r="C43" s="57"/>
      <c r="D43" s="57"/>
      <c r="E43" s="57"/>
      <c r="F43" s="57"/>
      <c r="G43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1">
      <selection activeCell="G32" sqref="G32"/>
    </sheetView>
  </sheetViews>
  <sheetFormatPr defaultColWidth="11.421875" defaultRowHeight="12.75"/>
  <sheetData>
    <row r="3" spans="2:4" ht="12.75">
      <c r="B3" t="s">
        <v>102</v>
      </c>
      <c r="D3" s="1"/>
    </row>
    <row r="4" spans="2:4" ht="12.75">
      <c r="B4" s="129" t="s">
        <v>198</v>
      </c>
      <c r="D4" s="48"/>
    </row>
    <row r="5" spans="2:4" ht="12.75">
      <c r="B5" t="s">
        <v>115</v>
      </c>
      <c r="C5" s="48">
        <v>7.66</v>
      </c>
      <c r="D5" s="48"/>
    </row>
    <row r="6" spans="2:4" ht="12.75">
      <c r="B6" t="s">
        <v>199</v>
      </c>
      <c r="C6" s="48">
        <v>4.33</v>
      </c>
      <c r="D6" s="48"/>
    </row>
    <row r="7" spans="2:4" ht="12.75">
      <c r="B7" t="s">
        <v>159</v>
      </c>
      <c r="C7" s="48">
        <v>1</v>
      </c>
      <c r="D7" s="48"/>
    </row>
    <row r="8" spans="2:4" ht="12.75">
      <c r="B8" s="129" t="s">
        <v>200</v>
      </c>
      <c r="D8" s="1"/>
    </row>
    <row r="9" ht="12.75">
      <c r="D9" s="1"/>
    </row>
    <row r="10" ht="12.75">
      <c r="D10" s="48"/>
    </row>
    <row r="11" spans="2:4" ht="12.75">
      <c r="B11" t="s">
        <v>103</v>
      </c>
      <c r="D11" s="48"/>
    </row>
    <row r="12" spans="1:4" ht="12.75">
      <c r="A12">
        <v>1</v>
      </c>
      <c r="B12" t="s">
        <v>29</v>
      </c>
      <c r="C12" s="76">
        <v>9</v>
      </c>
      <c r="D12" s="48"/>
    </row>
    <row r="13" spans="2:4" ht="12.75">
      <c r="B13" s="129" t="s">
        <v>206</v>
      </c>
      <c r="C13" s="76"/>
      <c r="D13" s="48"/>
    </row>
    <row r="14" spans="1:4" ht="12.75">
      <c r="A14">
        <v>2</v>
      </c>
      <c r="B14" t="s">
        <v>28</v>
      </c>
      <c r="C14" s="76">
        <v>7</v>
      </c>
      <c r="D14" s="48"/>
    </row>
    <row r="15" spans="1:4" ht="12.75">
      <c r="A15">
        <v>3</v>
      </c>
      <c r="B15" t="s">
        <v>112</v>
      </c>
      <c r="C15" s="76">
        <v>5</v>
      </c>
      <c r="D15" s="1"/>
    </row>
    <row r="16" spans="1:4" ht="12.75">
      <c r="A16">
        <v>4</v>
      </c>
      <c r="B16" t="s">
        <v>180</v>
      </c>
      <c r="C16" s="76">
        <v>3</v>
      </c>
      <c r="D16" s="1"/>
    </row>
    <row r="17" spans="2:4" ht="12.75">
      <c r="B17" s="129" t="s">
        <v>189</v>
      </c>
      <c r="D17" s="1"/>
    </row>
    <row r="18" spans="1:4" ht="12.75">
      <c r="A18">
        <v>5</v>
      </c>
      <c r="B18" t="s">
        <v>24</v>
      </c>
      <c r="C18" s="76">
        <v>1</v>
      </c>
      <c r="D18" s="1"/>
    </row>
    <row r="19" ht="12.75">
      <c r="D19" s="1"/>
    </row>
    <row r="20" spans="2:4" ht="12.75">
      <c r="B20" t="s">
        <v>104</v>
      </c>
      <c r="D20" s="1"/>
    </row>
    <row r="21" spans="1:4" ht="12.75">
      <c r="A21" s="57">
        <v>1</v>
      </c>
      <c r="B21" s="76" t="s">
        <v>46</v>
      </c>
      <c r="C21" s="48">
        <v>7.66</v>
      </c>
      <c r="D21" s="1"/>
    </row>
    <row r="22" spans="1:4" ht="12.75">
      <c r="A22" s="57">
        <v>2</v>
      </c>
      <c r="B22" s="76" t="s">
        <v>38</v>
      </c>
      <c r="C22" s="48">
        <v>4.33</v>
      </c>
      <c r="D22" s="77"/>
    </row>
    <row r="23" spans="1:4" ht="12.75">
      <c r="A23" s="57">
        <v>3</v>
      </c>
      <c r="B23" s="76" t="s">
        <v>41</v>
      </c>
      <c r="C23" s="48">
        <v>1</v>
      </c>
      <c r="D23" s="77"/>
    </row>
    <row r="24" ht="12.75">
      <c r="D24" s="77"/>
    </row>
    <row r="25" spans="2:4" ht="12.75">
      <c r="B25" s="76" t="s">
        <v>175</v>
      </c>
      <c r="D25" s="77"/>
    </row>
    <row r="26" spans="2:4" ht="12.75">
      <c r="B26" s="76" t="s">
        <v>167</v>
      </c>
      <c r="C26" s="132">
        <v>1</v>
      </c>
      <c r="D26" s="76"/>
    </row>
    <row r="27" spans="2:4" ht="12.75">
      <c r="B27" s="131" t="s">
        <v>203</v>
      </c>
      <c r="D27" s="76"/>
    </row>
    <row r="28" ht="12.75">
      <c r="D28" s="76"/>
    </row>
    <row r="29" spans="2:4" ht="13.5" thickBot="1">
      <c r="B29" t="s">
        <v>105</v>
      </c>
      <c r="D29" s="76"/>
    </row>
    <row r="30" spans="1:4" ht="12.75">
      <c r="A30">
        <v>1</v>
      </c>
      <c r="B30" t="s">
        <v>4</v>
      </c>
      <c r="C30" s="83">
        <v>8.5</v>
      </c>
      <c r="D30" s="1"/>
    </row>
    <row r="31" spans="1:4" ht="12.75">
      <c r="A31">
        <v>2</v>
      </c>
      <c r="B31" t="s">
        <v>204</v>
      </c>
      <c r="C31" s="84">
        <v>6</v>
      </c>
      <c r="D31" s="1"/>
    </row>
    <row r="32" spans="1:4" ht="12.75">
      <c r="A32">
        <v>3</v>
      </c>
      <c r="B32" t="s">
        <v>52</v>
      </c>
      <c r="C32" s="84">
        <v>3.5</v>
      </c>
      <c r="D32" s="1"/>
    </row>
    <row r="33" spans="1:4" ht="12.75">
      <c r="A33">
        <v>4</v>
      </c>
      <c r="B33" t="s">
        <v>183</v>
      </c>
      <c r="C33" s="84">
        <v>1</v>
      </c>
      <c r="D33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1">
      <selection activeCell="D25" sqref="D25:D29"/>
    </sheetView>
  </sheetViews>
  <sheetFormatPr defaultColWidth="11.421875" defaultRowHeight="12.75"/>
  <sheetData>
    <row r="2" spans="2:7" ht="12.75">
      <c r="B2" s="57"/>
      <c r="C2" s="57"/>
      <c r="D2" s="57"/>
      <c r="E2" s="57"/>
      <c r="F2" s="57"/>
      <c r="G2" s="57"/>
    </row>
    <row r="3" spans="2:7" ht="12.75">
      <c r="B3" s="57"/>
      <c r="C3" s="57"/>
      <c r="D3" s="57"/>
      <c r="E3" s="57"/>
      <c r="F3" s="57"/>
      <c r="G3" s="57"/>
    </row>
    <row r="4" spans="2:7" ht="12.75">
      <c r="B4" s="57"/>
      <c r="C4" s="57"/>
      <c r="D4" s="57"/>
      <c r="E4" s="57"/>
      <c r="F4" s="57"/>
      <c r="G4" s="57"/>
    </row>
    <row r="5" spans="2:7" ht="12.75">
      <c r="B5" s="57"/>
      <c r="C5" s="57"/>
      <c r="D5" s="57"/>
      <c r="E5" s="76"/>
      <c r="F5" s="57"/>
      <c r="G5" s="57"/>
    </row>
    <row r="6" spans="2:7" ht="13.5" thickBot="1">
      <c r="B6" s="57"/>
      <c r="C6" s="57" t="s">
        <v>102</v>
      </c>
      <c r="D6" s="56"/>
      <c r="E6" s="77"/>
      <c r="F6" s="57"/>
      <c r="G6" s="57"/>
    </row>
    <row r="7" spans="2:7" ht="12.75">
      <c r="B7" s="57"/>
      <c r="C7" s="57" t="s">
        <v>14</v>
      </c>
      <c r="D7" s="83">
        <v>8.5</v>
      </c>
      <c r="E7" s="77"/>
      <c r="F7" s="57"/>
      <c r="G7" s="57"/>
    </row>
    <row r="8" spans="2:7" ht="12.75">
      <c r="B8" s="57"/>
      <c r="C8" s="57" t="s">
        <v>159</v>
      </c>
      <c r="D8" s="84">
        <v>6</v>
      </c>
      <c r="E8" s="77"/>
      <c r="F8" s="57"/>
      <c r="G8" s="57"/>
    </row>
    <row r="9" spans="2:7" ht="12.75">
      <c r="B9" s="57"/>
      <c r="C9" s="57" t="s">
        <v>115</v>
      </c>
      <c r="D9" s="84">
        <v>3.5</v>
      </c>
      <c r="E9" s="76"/>
      <c r="F9" s="57"/>
      <c r="G9" s="57"/>
    </row>
    <row r="10" spans="2:7" ht="12.75">
      <c r="B10" s="57"/>
      <c r="C10" s="57" t="s">
        <v>0</v>
      </c>
      <c r="D10" s="84">
        <v>1</v>
      </c>
      <c r="E10" s="76"/>
      <c r="F10" s="57"/>
      <c r="G10" s="57"/>
    </row>
    <row r="11" spans="2:7" ht="12.75">
      <c r="B11" s="57"/>
      <c r="C11" s="57"/>
      <c r="D11" s="1"/>
      <c r="E11" s="77"/>
      <c r="F11" s="57"/>
      <c r="G11" s="57"/>
    </row>
    <row r="12" spans="2:7" ht="12.75">
      <c r="B12" s="57"/>
      <c r="C12" s="57" t="s">
        <v>103</v>
      </c>
      <c r="D12" s="1"/>
      <c r="E12" s="77"/>
      <c r="F12" s="57"/>
      <c r="G12" s="57"/>
    </row>
    <row r="13" spans="2:7" ht="12.75">
      <c r="B13" s="57"/>
      <c r="C13" s="57" t="s">
        <v>29</v>
      </c>
      <c r="D13" s="48">
        <v>7.66</v>
      </c>
      <c r="E13" s="77"/>
      <c r="F13" s="57"/>
      <c r="G13" s="57"/>
    </row>
    <row r="14" spans="2:7" ht="12.75">
      <c r="B14" s="57"/>
      <c r="C14" s="129" t="s">
        <v>26</v>
      </c>
      <c r="E14" s="76"/>
      <c r="F14" s="57"/>
      <c r="G14" s="57"/>
    </row>
    <row r="15" spans="2:7" ht="12.75">
      <c r="B15" s="57"/>
      <c r="C15" s="57" t="s">
        <v>4</v>
      </c>
      <c r="D15" s="48">
        <v>4.33</v>
      </c>
      <c r="E15" s="76"/>
      <c r="F15" s="57"/>
      <c r="G15" s="57"/>
    </row>
    <row r="16" spans="2:7" ht="12.75">
      <c r="B16" s="57"/>
      <c r="C16" s="57" t="s">
        <v>24</v>
      </c>
      <c r="D16" s="48">
        <v>1</v>
      </c>
      <c r="E16" s="76"/>
      <c r="F16" s="57"/>
      <c r="G16" s="57"/>
    </row>
    <row r="17" spans="2:7" ht="12.75">
      <c r="B17" s="57"/>
      <c r="C17" s="57"/>
      <c r="D17" s="57"/>
      <c r="E17" s="57"/>
      <c r="F17" s="57"/>
      <c r="G17" s="57"/>
    </row>
    <row r="18" spans="2:7" ht="12.75">
      <c r="B18" s="57"/>
      <c r="C18" s="57" t="s">
        <v>104</v>
      </c>
      <c r="D18" s="57"/>
      <c r="E18" s="57"/>
      <c r="F18" s="57"/>
      <c r="G18" s="57"/>
    </row>
    <row r="19" spans="2:7" ht="12.75">
      <c r="B19" s="57"/>
      <c r="C19" s="57" t="s">
        <v>28</v>
      </c>
      <c r="D19" s="57">
        <v>1</v>
      </c>
      <c r="E19" s="57"/>
      <c r="F19" s="57"/>
      <c r="G19" s="57"/>
    </row>
    <row r="20" spans="2:7" ht="12.75">
      <c r="B20" s="57"/>
      <c r="C20" s="57"/>
      <c r="D20" s="57"/>
      <c r="E20" s="57"/>
      <c r="F20" s="57"/>
      <c r="G20" s="57"/>
    </row>
    <row r="21" spans="2:7" ht="12.75">
      <c r="B21" s="57"/>
      <c r="C21" s="57" t="s">
        <v>208</v>
      </c>
      <c r="D21" s="57"/>
      <c r="E21" s="57"/>
      <c r="F21" s="57"/>
      <c r="G21" s="57"/>
    </row>
    <row r="22" spans="2:7" ht="12.75">
      <c r="B22" s="57"/>
      <c r="C22" s="57" t="s">
        <v>52</v>
      </c>
      <c r="D22" s="57">
        <v>1</v>
      </c>
      <c r="E22" s="57"/>
      <c r="F22" s="57"/>
      <c r="G22" s="57"/>
    </row>
    <row r="23" spans="2:7" ht="12.75">
      <c r="B23" s="57"/>
      <c r="C23" s="57"/>
      <c r="D23" s="57"/>
      <c r="E23" s="57"/>
      <c r="F23" s="57"/>
      <c r="G23" s="57"/>
    </row>
    <row r="24" spans="2:7" ht="12.75">
      <c r="B24" s="57"/>
      <c r="C24" s="57" t="s">
        <v>175</v>
      </c>
      <c r="D24" s="57"/>
      <c r="E24" s="57"/>
      <c r="F24" s="57"/>
      <c r="G24" s="57"/>
    </row>
    <row r="25" spans="2:7" ht="12.75">
      <c r="B25" s="57"/>
      <c r="C25" s="57" t="s">
        <v>46</v>
      </c>
      <c r="D25" s="1">
        <v>9</v>
      </c>
      <c r="E25" s="76"/>
      <c r="F25" s="76"/>
      <c r="G25" s="57"/>
    </row>
    <row r="26" spans="2:7" ht="12.75">
      <c r="B26" s="57"/>
      <c r="C26" s="57" t="s">
        <v>49</v>
      </c>
      <c r="D26" s="1">
        <v>7</v>
      </c>
      <c r="E26" s="76"/>
      <c r="F26" s="76"/>
      <c r="G26" s="57"/>
    </row>
    <row r="27" spans="2:7" ht="12.75">
      <c r="B27" s="57"/>
      <c r="C27" s="57" t="s">
        <v>167</v>
      </c>
      <c r="D27" s="1">
        <v>5</v>
      </c>
      <c r="E27" s="77"/>
      <c r="F27" s="76"/>
      <c r="G27" s="57"/>
    </row>
    <row r="28" spans="2:7" ht="12.75">
      <c r="B28" s="57"/>
      <c r="C28" s="57" t="s">
        <v>169</v>
      </c>
      <c r="D28" s="1">
        <v>3</v>
      </c>
      <c r="E28" s="77"/>
      <c r="F28" s="76"/>
      <c r="G28" s="57"/>
    </row>
    <row r="29" spans="2:7" ht="12.75">
      <c r="B29" s="57"/>
      <c r="C29" s="57" t="s">
        <v>38</v>
      </c>
      <c r="D29" s="1">
        <v>1</v>
      </c>
      <c r="E29" s="77"/>
      <c r="F29" s="76"/>
      <c r="G29" s="57"/>
    </row>
    <row r="30" spans="2:7" ht="12.75">
      <c r="B30" s="57"/>
      <c r="C30" s="57"/>
      <c r="D30" s="57"/>
      <c r="E30" s="77"/>
      <c r="F30" s="76"/>
      <c r="G30" s="57"/>
    </row>
    <row r="31" spans="2:7" ht="12.75">
      <c r="B31" s="57"/>
      <c r="C31" s="57" t="s">
        <v>105</v>
      </c>
      <c r="D31" s="57"/>
      <c r="E31" s="76"/>
      <c r="F31" s="76"/>
      <c r="G31" s="57"/>
    </row>
    <row r="32" spans="2:7" ht="12.75">
      <c r="B32" s="57"/>
      <c r="C32" s="57" t="s">
        <v>4</v>
      </c>
      <c r="D32" s="57">
        <v>6</v>
      </c>
      <c r="E32" s="76"/>
      <c r="F32" s="76"/>
      <c r="G32" s="57"/>
    </row>
    <row r="33" spans="2:7" ht="12.75">
      <c r="B33" s="57"/>
      <c r="C33" s="57" t="s">
        <v>148</v>
      </c>
      <c r="D33" s="57">
        <v>1</v>
      </c>
      <c r="E33" s="76"/>
      <c r="F33" s="76"/>
      <c r="G33" s="57"/>
    </row>
    <row r="34" spans="2:7" ht="12.75">
      <c r="B34" s="57"/>
      <c r="C34" s="57"/>
      <c r="D34" s="57"/>
      <c r="E34" s="76"/>
      <c r="F34" s="76"/>
      <c r="G34" s="57"/>
    </row>
    <row r="35" spans="2:7" ht="12.75">
      <c r="B35" s="57"/>
      <c r="C35" s="57"/>
      <c r="D35" s="57"/>
      <c r="E35" s="76"/>
      <c r="F35" s="76"/>
      <c r="G35" s="57"/>
    </row>
    <row r="36" spans="2:7" ht="12.75">
      <c r="B36" s="57"/>
      <c r="C36" s="57"/>
      <c r="D36" s="57"/>
      <c r="E36" s="76"/>
      <c r="F36" s="76"/>
      <c r="G36" s="57"/>
    </row>
    <row r="37" spans="2:7" ht="12.75">
      <c r="B37" s="57"/>
      <c r="C37" s="57"/>
      <c r="D37" s="57"/>
      <c r="E37" s="76"/>
      <c r="F37" s="76"/>
      <c r="G37" s="57"/>
    </row>
    <row r="38" spans="2:7" ht="12.75">
      <c r="B38" s="57"/>
      <c r="C38" s="57"/>
      <c r="D38" s="57"/>
      <c r="E38" s="76"/>
      <c r="F38" s="76"/>
      <c r="G38" s="57"/>
    </row>
    <row r="39" spans="2:7" ht="12.75">
      <c r="B39" s="57"/>
      <c r="C39" s="57"/>
      <c r="D39" s="57"/>
      <c r="E39" s="76"/>
      <c r="F39" s="76"/>
      <c r="G39" s="57"/>
    </row>
    <row r="40" spans="2:7" ht="12.75">
      <c r="B40" s="57"/>
      <c r="C40" s="57"/>
      <c r="D40" s="57"/>
      <c r="E40" s="76"/>
      <c r="F40" s="76"/>
      <c r="G40" s="57"/>
    </row>
    <row r="41" spans="2:7" ht="12.75">
      <c r="B41" s="57"/>
      <c r="C41" s="57"/>
      <c r="D41" s="57"/>
      <c r="E41" s="57"/>
      <c r="F41" s="57"/>
      <c r="G41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35"/>
  <sheetViews>
    <sheetView zoomScalePageLayoutView="0" workbookViewId="0" topLeftCell="A7">
      <selection activeCell="I31" sqref="I31"/>
    </sheetView>
  </sheetViews>
  <sheetFormatPr defaultColWidth="11.421875" defaultRowHeight="12.75"/>
  <sheetData>
    <row r="3" spans="1:6" ht="12.75">
      <c r="A3" s="57"/>
      <c r="B3" s="57"/>
      <c r="C3" s="57"/>
      <c r="D3" s="57"/>
      <c r="E3" s="57"/>
      <c r="F3" s="57"/>
    </row>
    <row r="4" spans="1:6" ht="12.75">
      <c r="A4" s="57"/>
      <c r="B4" s="57"/>
      <c r="C4" s="57"/>
      <c r="D4" s="57"/>
      <c r="E4" s="57"/>
      <c r="F4" s="57"/>
    </row>
    <row r="5" spans="1:6" ht="12.75">
      <c r="A5" s="57"/>
      <c r="B5" s="57"/>
      <c r="C5" s="57"/>
      <c r="D5" s="57"/>
      <c r="E5" s="57"/>
      <c r="F5" s="57"/>
    </row>
    <row r="6" spans="1:6" ht="12.75">
      <c r="A6" s="57"/>
      <c r="B6" s="57"/>
      <c r="C6" s="57"/>
      <c r="D6" s="76"/>
      <c r="E6" s="57"/>
      <c r="F6" s="57"/>
    </row>
    <row r="7" spans="1:6" ht="12.75">
      <c r="A7" s="57"/>
      <c r="B7" s="57"/>
      <c r="C7" s="57"/>
      <c r="D7" s="77"/>
      <c r="E7" s="57"/>
      <c r="F7" s="57"/>
    </row>
    <row r="8" spans="1:6" ht="12.75">
      <c r="A8" s="57"/>
      <c r="B8" s="57"/>
      <c r="C8" s="76"/>
      <c r="D8" s="77"/>
      <c r="E8" s="76"/>
      <c r="F8" s="57"/>
    </row>
    <row r="9" spans="1:6" ht="12.75">
      <c r="A9" s="57"/>
      <c r="B9" s="57"/>
      <c r="C9" s="76"/>
      <c r="D9" s="77"/>
      <c r="E9" s="76"/>
      <c r="F9" s="57"/>
    </row>
    <row r="10" spans="1:6" ht="12.75">
      <c r="A10" s="57"/>
      <c r="B10" s="57" t="s">
        <v>102</v>
      </c>
      <c r="C10" s="76"/>
      <c r="D10" s="48"/>
      <c r="E10" s="76"/>
      <c r="F10" s="57"/>
    </row>
    <row r="11" spans="1:6" ht="12.75">
      <c r="A11" s="57"/>
      <c r="B11" s="57" t="s">
        <v>115</v>
      </c>
      <c r="C11" s="76">
        <v>6</v>
      </c>
      <c r="D11" s="48"/>
      <c r="E11" s="76"/>
      <c r="F11" s="57"/>
    </row>
    <row r="12" spans="1:6" ht="12.75">
      <c r="A12" s="57"/>
      <c r="B12" s="57" t="s">
        <v>0</v>
      </c>
      <c r="C12" s="76">
        <v>1</v>
      </c>
      <c r="D12" s="48"/>
      <c r="E12" s="76"/>
      <c r="F12" s="57"/>
    </row>
    <row r="13" spans="1:6" ht="12.75">
      <c r="A13" s="57"/>
      <c r="B13" s="57"/>
      <c r="C13" s="76"/>
      <c r="D13" s="48"/>
      <c r="E13" s="76"/>
      <c r="F13" s="57"/>
    </row>
    <row r="14" spans="1:6" ht="12.75">
      <c r="A14" s="57"/>
      <c r="B14" s="57" t="s">
        <v>103</v>
      </c>
      <c r="C14" s="76"/>
      <c r="D14" s="77"/>
      <c r="E14" s="76"/>
      <c r="F14" s="57"/>
    </row>
    <row r="15" spans="1:6" ht="12.75">
      <c r="A15" s="57"/>
      <c r="B15" s="57" t="s">
        <v>26</v>
      </c>
      <c r="D15" s="77"/>
      <c r="E15" s="76"/>
      <c r="F15" s="57"/>
    </row>
    <row r="16" spans="1:6" ht="12" customHeight="1">
      <c r="A16" s="57"/>
      <c r="B16" s="57" t="s">
        <v>4</v>
      </c>
      <c r="C16" s="48">
        <v>7.66</v>
      </c>
      <c r="D16" s="76"/>
      <c r="E16" s="76"/>
      <c r="F16" s="57"/>
    </row>
    <row r="17" spans="1:6" ht="12.75">
      <c r="A17" s="57"/>
      <c r="B17" s="57" t="s">
        <v>29</v>
      </c>
      <c r="C17" s="48">
        <v>4.33</v>
      </c>
      <c r="D17" s="76"/>
      <c r="E17" s="76"/>
      <c r="F17" s="57"/>
    </row>
    <row r="18" spans="1:6" ht="12.75">
      <c r="A18" s="57"/>
      <c r="B18" s="57" t="s">
        <v>24</v>
      </c>
      <c r="C18" s="48">
        <v>1</v>
      </c>
      <c r="D18" s="76"/>
      <c r="E18" s="76"/>
      <c r="F18" s="57"/>
    </row>
    <row r="19" spans="1:6" ht="12.75">
      <c r="A19" s="57"/>
      <c r="B19" s="57"/>
      <c r="C19" s="76"/>
      <c r="D19" s="76"/>
      <c r="E19" s="76"/>
      <c r="F19" s="57"/>
    </row>
    <row r="20" spans="1:6" ht="12.75">
      <c r="A20" s="57"/>
      <c r="B20" s="57" t="s">
        <v>104</v>
      </c>
      <c r="C20" s="76"/>
      <c r="D20" s="76"/>
      <c r="E20" s="76"/>
      <c r="F20" s="57"/>
    </row>
    <row r="21" spans="1:6" ht="12.75">
      <c r="A21" s="57"/>
      <c r="B21" s="57" t="s">
        <v>28</v>
      </c>
      <c r="C21" s="76">
        <v>1</v>
      </c>
      <c r="D21" s="76"/>
      <c r="E21" s="76"/>
      <c r="F21" s="57"/>
    </row>
    <row r="22" spans="1:6" ht="12.75">
      <c r="A22" s="57"/>
      <c r="B22" s="57"/>
      <c r="C22" s="76"/>
      <c r="D22" s="76"/>
      <c r="E22" s="76"/>
      <c r="F22" s="57"/>
    </row>
    <row r="23" spans="1:6" ht="12.75">
      <c r="A23" s="57"/>
      <c r="B23" s="57" t="s">
        <v>208</v>
      </c>
      <c r="C23" s="76"/>
      <c r="D23" s="77"/>
      <c r="E23" s="76"/>
      <c r="F23" s="57"/>
    </row>
    <row r="24" spans="1:6" ht="12.75">
      <c r="A24" s="57"/>
      <c r="B24" s="57" t="s">
        <v>52</v>
      </c>
      <c r="C24" s="76">
        <v>1</v>
      </c>
      <c r="D24" s="76"/>
      <c r="E24" s="76"/>
      <c r="F24" s="57"/>
    </row>
    <row r="25" spans="1:6" ht="12.75">
      <c r="A25" s="57"/>
      <c r="B25" s="57"/>
      <c r="C25" s="76"/>
      <c r="D25" s="77"/>
      <c r="E25" s="76"/>
      <c r="F25" s="57"/>
    </row>
    <row r="26" spans="1:6" ht="12.75">
      <c r="A26" s="57"/>
      <c r="B26" s="57" t="s">
        <v>175</v>
      </c>
      <c r="C26" s="76"/>
      <c r="D26" s="77"/>
      <c r="E26" s="76"/>
      <c r="F26" s="57"/>
    </row>
    <row r="27" spans="1:6" ht="12.75">
      <c r="A27" s="57"/>
      <c r="B27" s="57" t="s">
        <v>46</v>
      </c>
      <c r="C27" s="1">
        <v>9</v>
      </c>
      <c r="D27" s="77"/>
      <c r="E27" s="76"/>
      <c r="F27" s="57"/>
    </row>
    <row r="28" spans="1:6" ht="12.75">
      <c r="A28" s="57"/>
      <c r="B28" s="57" t="s">
        <v>167</v>
      </c>
      <c r="C28" s="1">
        <v>7</v>
      </c>
      <c r="D28" s="76"/>
      <c r="E28" s="76"/>
      <c r="F28" s="57"/>
    </row>
    <row r="29" spans="1:6" ht="12.75">
      <c r="A29" s="57"/>
      <c r="B29" s="57" t="s">
        <v>49</v>
      </c>
      <c r="C29" s="1">
        <v>5</v>
      </c>
      <c r="D29" s="76"/>
      <c r="E29" s="76"/>
      <c r="F29" s="57"/>
    </row>
    <row r="30" spans="1:6" ht="12.75">
      <c r="A30" s="57"/>
      <c r="B30" s="57" t="s">
        <v>169</v>
      </c>
      <c r="C30" s="1">
        <v>3</v>
      </c>
      <c r="D30" s="76"/>
      <c r="E30" s="76"/>
      <c r="F30" s="57"/>
    </row>
    <row r="31" spans="1:6" ht="12.75">
      <c r="A31" s="57"/>
      <c r="B31" s="57" t="s">
        <v>38</v>
      </c>
      <c r="C31" s="1">
        <v>1</v>
      </c>
      <c r="D31" s="76"/>
      <c r="E31" s="76"/>
      <c r="F31" s="57"/>
    </row>
    <row r="32" spans="1:6" ht="12.75">
      <c r="A32" s="57"/>
      <c r="B32" s="57"/>
      <c r="C32" s="76"/>
      <c r="D32" s="76"/>
      <c r="E32" s="76"/>
      <c r="F32" s="57"/>
    </row>
    <row r="33" spans="1:6" ht="12.75">
      <c r="A33" s="57"/>
      <c r="B33" s="57" t="s">
        <v>105</v>
      </c>
      <c r="C33" s="76"/>
      <c r="D33" s="76"/>
      <c r="E33" s="76"/>
      <c r="F33" s="57"/>
    </row>
    <row r="34" spans="1:6" ht="12.75">
      <c r="A34" s="57"/>
      <c r="B34" s="57" t="s">
        <v>148</v>
      </c>
      <c r="C34" s="76">
        <v>6</v>
      </c>
      <c r="D34" s="76"/>
      <c r="E34" s="76"/>
      <c r="F34" s="57"/>
    </row>
    <row r="35" spans="1:6" ht="12.75">
      <c r="A35" s="57"/>
      <c r="B35" s="57" t="s">
        <v>4</v>
      </c>
      <c r="C35" s="76">
        <v>1</v>
      </c>
      <c r="D35" s="76"/>
      <c r="E35" s="76"/>
      <c r="F35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G5" sqref="G5:G7"/>
    </sheetView>
  </sheetViews>
  <sheetFormatPr defaultColWidth="11.421875" defaultRowHeight="12.75"/>
  <cols>
    <col min="1" max="1" width="7.28125" style="0" customWidth="1"/>
    <col min="2" max="2" width="10.57421875" style="0" customWidth="1"/>
    <col min="3" max="3" width="7.421875" style="0" customWidth="1"/>
    <col min="5" max="5" width="3.421875" style="0" customWidth="1"/>
    <col min="6" max="6" width="3.7109375" style="0" customWidth="1"/>
    <col min="7" max="7" width="6.28125" style="0" customWidth="1"/>
  </cols>
  <sheetData>
    <row r="1" ht="12.75">
      <c r="A1" s="85" t="s">
        <v>147</v>
      </c>
    </row>
    <row r="3" spans="1:3" ht="12.75">
      <c r="A3" t="s">
        <v>98</v>
      </c>
      <c r="B3" t="s">
        <v>146</v>
      </c>
      <c r="C3" t="s">
        <v>74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>
        <v>1</v>
      </c>
      <c r="B5" s="1">
        <v>1</v>
      </c>
      <c r="C5" s="1">
        <v>1</v>
      </c>
      <c r="D5" s="1"/>
      <c r="E5" s="1">
        <v>3</v>
      </c>
      <c r="F5" s="1">
        <v>1</v>
      </c>
      <c r="G5" s="48">
        <v>7.66</v>
      </c>
      <c r="H5" s="1"/>
    </row>
    <row r="6" spans="1:8" ht="12.75">
      <c r="A6" s="1"/>
      <c r="B6" s="1"/>
      <c r="C6" s="1"/>
      <c r="D6" s="1"/>
      <c r="E6" s="1"/>
      <c r="F6" s="1">
        <v>2</v>
      </c>
      <c r="G6" s="48">
        <v>4.33</v>
      </c>
      <c r="H6" s="1"/>
    </row>
    <row r="7" spans="1:8" ht="12.75">
      <c r="A7" s="1">
        <v>2</v>
      </c>
      <c r="B7" s="1">
        <v>1</v>
      </c>
      <c r="C7" s="1">
        <v>6</v>
      </c>
      <c r="D7" s="1"/>
      <c r="E7" s="1"/>
      <c r="F7" s="1">
        <v>3</v>
      </c>
      <c r="G7" s="48">
        <v>1</v>
      </c>
      <c r="H7" s="1"/>
    </row>
    <row r="8" spans="1:8" ht="12.75">
      <c r="A8" s="1"/>
      <c r="B8" s="1">
        <v>2</v>
      </c>
      <c r="C8" s="1">
        <v>1</v>
      </c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>
        <v>4</v>
      </c>
      <c r="B10" s="1">
        <v>1</v>
      </c>
      <c r="C10" s="48">
        <v>8.5</v>
      </c>
      <c r="D10" s="1"/>
      <c r="E10" s="1">
        <v>5</v>
      </c>
      <c r="F10" s="1">
        <v>1</v>
      </c>
      <c r="G10" s="1">
        <v>9</v>
      </c>
      <c r="H10" s="1"/>
    </row>
    <row r="11" spans="1:8" ht="12.75">
      <c r="A11" s="1"/>
      <c r="B11" s="1">
        <v>2</v>
      </c>
      <c r="C11" s="48">
        <v>6</v>
      </c>
      <c r="D11" s="1"/>
      <c r="E11" s="1"/>
      <c r="F11" s="1">
        <v>2</v>
      </c>
      <c r="G11" s="1">
        <v>7</v>
      </c>
      <c r="H11" s="1"/>
    </row>
    <row r="12" spans="1:8" ht="12.75">
      <c r="A12" s="1"/>
      <c r="B12" s="1">
        <v>3</v>
      </c>
      <c r="C12" s="48">
        <v>3.5</v>
      </c>
      <c r="D12" s="1"/>
      <c r="E12" s="1"/>
      <c r="F12" s="1">
        <v>3</v>
      </c>
      <c r="G12" s="1">
        <v>5</v>
      </c>
      <c r="H12" s="1"/>
    </row>
    <row r="13" spans="1:8" ht="12.75">
      <c r="A13" s="1"/>
      <c r="B13" s="1">
        <v>4</v>
      </c>
      <c r="C13" s="48">
        <v>1</v>
      </c>
      <c r="D13" s="1"/>
      <c r="E13" s="1"/>
      <c r="F13" s="1">
        <v>4</v>
      </c>
      <c r="G13" s="1">
        <v>3</v>
      </c>
      <c r="H13" s="1"/>
    </row>
    <row r="14" spans="1:8" ht="12.75">
      <c r="A14" s="1"/>
      <c r="B14" s="1"/>
      <c r="C14" s="1"/>
      <c r="D14" s="1"/>
      <c r="E14" s="1"/>
      <c r="F14" s="1">
        <v>5</v>
      </c>
      <c r="G14" s="1">
        <v>1</v>
      </c>
      <c r="H14" s="1"/>
    </row>
    <row r="15" spans="1:8" ht="12.75">
      <c r="A15" s="1">
        <v>6</v>
      </c>
      <c r="B15" s="1">
        <v>1</v>
      </c>
      <c r="C15" s="48">
        <v>9.33</v>
      </c>
      <c r="D15" s="1"/>
      <c r="E15" s="1"/>
      <c r="F15" s="1"/>
      <c r="G15" s="1"/>
      <c r="H15" s="1"/>
    </row>
    <row r="16" spans="1:8" ht="12.75">
      <c r="A16" s="1"/>
      <c r="B16" s="1">
        <v>2</v>
      </c>
      <c r="C16" s="48">
        <v>7.67</v>
      </c>
      <c r="D16" s="1"/>
      <c r="E16" s="1">
        <v>8</v>
      </c>
      <c r="F16" s="1">
        <v>1</v>
      </c>
      <c r="G16" s="77">
        <v>9.75</v>
      </c>
      <c r="H16" s="1"/>
    </row>
    <row r="17" spans="1:8" ht="12.75">
      <c r="A17" s="1"/>
      <c r="B17" s="1">
        <v>3</v>
      </c>
      <c r="C17" s="48">
        <v>6</v>
      </c>
      <c r="D17" s="1"/>
      <c r="E17" s="1"/>
      <c r="F17" s="1">
        <v>2</v>
      </c>
      <c r="G17" s="77">
        <v>8.5</v>
      </c>
      <c r="H17" s="1"/>
    </row>
    <row r="18" spans="1:8" ht="12.75">
      <c r="A18" s="1"/>
      <c r="B18" s="1">
        <v>4</v>
      </c>
      <c r="C18" s="48">
        <v>4.33</v>
      </c>
      <c r="D18" s="1"/>
      <c r="E18" s="1"/>
      <c r="F18" s="1">
        <v>3</v>
      </c>
      <c r="G18" s="77">
        <v>7.25</v>
      </c>
      <c r="H18" s="1"/>
    </row>
    <row r="19" spans="1:8" ht="12.75">
      <c r="A19" s="1"/>
      <c r="B19" s="1">
        <v>5</v>
      </c>
      <c r="C19" s="48">
        <v>2.67</v>
      </c>
      <c r="D19" s="1"/>
      <c r="E19" s="1"/>
      <c r="F19" s="1">
        <v>4</v>
      </c>
      <c r="G19" s="77">
        <v>6</v>
      </c>
      <c r="H19" s="1"/>
    </row>
    <row r="20" spans="1:8" ht="12.75">
      <c r="A20" s="1"/>
      <c r="B20" s="1">
        <v>6</v>
      </c>
      <c r="C20" s="48">
        <v>1</v>
      </c>
      <c r="D20" s="1"/>
      <c r="E20" s="1"/>
      <c r="F20" s="1">
        <v>5</v>
      </c>
      <c r="G20" s="76">
        <v>4.75</v>
      </c>
      <c r="H20" s="1"/>
    </row>
    <row r="21" spans="1:8" ht="12.75">
      <c r="A21" s="1"/>
      <c r="B21" s="1"/>
      <c r="C21" s="1"/>
      <c r="D21" s="1"/>
      <c r="E21" s="1"/>
      <c r="F21" s="1">
        <v>6</v>
      </c>
      <c r="G21" s="76">
        <v>3.5</v>
      </c>
      <c r="H21" s="1"/>
    </row>
    <row r="22" spans="1:8" ht="12.75">
      <c r="A22" s="1">
        <v>7</v>
      </c>
      <c r="B22" s="1">
        <v>1</v>
      </c>
      <c r="C22" s="1">
        <v>9.57</v>
      </c>
      <c r="D22" s="1"/>
      <c r="E22" s="1"/>
      <c r="F22" s="1">
        <v>7</v>
      </c>
      <c r="G22" s="76">
        <v>2.25</v>
      </c>
      <c r="H22" s="1"/>
    </row>
    <row r="23" spans="1:8" ht="12.75">
      <c r="A23" s="1"/>
      <c r="B23" s="1">
        <v>2</v>
      </c>
      <c r="C23" s="1">
        <v>8.14</v>
      </c>
      <c r="D23" s="1"/>
      <c r="E23" s="1"/>
      <c r="F23" s="1">
        <v>8</v>
      </c>
      <c r="G23" s="76">
        <v>1</v>
      </c>
      <c r="H23" s="1"/>
    </row>
    <row r="24" spans="1:8" ht="12.75">
      <c r="A24" s="1"/>
      <c r="B24" s="1">
        <v>3</v>
      </c>
      <c r="C24" s="1">
        <v>6.71</v>
      </c>
      <c r="D24" s="1"/>
      <c r="E24" s="1"/>
      <c r="F24" s="1"/>
      <c r="G24" s="1"/>
      <c r="H24" s="1"/>
    </row>
    <row r="25" spans="1:8" ht="12.75">
      <c r="A25" s="1"/>
      <c r="B25" s="1">
        <v>4</v>
      </c>
      <c r="C25" s="1">
        <v>5.29</v>
      </c>
      <c r="D25" s="1"/>
      <c r="E25" s="1">
        <v>10</v>
      </c>
      <c r="F25" s="1">
        <v>1</v>
      </c>
      <c r="G25" s="1">
        <v>10</v>
      </c>
      <c r="H25" s="1"/>
    </row>
    <row r="26" spans="1:8" ht="12.75">
      <c r="A26" s="1"/>
      <c r="B26" s="1">
        <v>5</v>
      </c>
      <c r="C26" s="1">
        <v>3.86</v>
      </c>
      <c r="D26" s="1"/>
      <c r="E26" s="1"/>
      <c r="F26" s="1">
        <v>2</v>
      </c>
      <c r="G26" s="1">
        <v>9</v>
      </c>
      <c r="H26" s="1"/>
    </row>
    <row r="27" spans="1:8" ht="12.75">
      <c r="A27" s="1"/>
      <c r="B27" s="1">
        <v>6</v>
      </c>
      <c r="C27" s="1">
        <v>2.43</v>
      </c>
      <c r="D27" s="1"/>
      <c r="E27" s="1"/>
      <c r="F27" s="1">
        <v>3</v>
      </c>
      <c r="G27" s="1">
        <v>8</v>
      </c>
      <c r="H27" s="1"/>
    </row>
    <row r="28" spans="1:8" ht="12.75">
      <c r="A28" s="1"/>
      <c r="B28" s="1">
        <v>7</v>
      </c>
      <c r="C28" s="1">
        <v>1</v>
      </c>
      <c r="D28" s="1"/>
      <c r="E28" s="1"/>
      <c r="F28" s="1">
        <v>4</v>
      </c>
      <c r="G28" s="1">
        <v>7</v>
      </c>
      <c r="H28" s="1"/>
    </row>
    <row r="29" spans="1:8" ht="12.75">
      <c r="A29" s="1"/>
      <c r="B29" s="1"/>
      <c r="C29" s="1"/>
      <c r="D29" s="1"/>
      <c r="E29" s="1"/>
      <c r="F29" s="1">
        <v>5</v>
      </c>
      <c r="G29" s="1">
        <v>6</v>
      </c>
      <c r="H29" s="1"/>
    </row>
    <row r="30" spans="1:8" ht="12.75">
      <c r="A30" s="1">
        <v>9</v>
      </c>
      <c r="B30" s="1">
        <v>1</v>
      </c>
      <c r="C30" s="48">
        <v>9.89</v>
      </c>
      <c r="D30" s="1"/>
      <c r="E30" s="1"/>
      <c r="F30" s="1">
        <v>6</v>
      </c>
      <c r="G30" s="1">
        <v>5</v>
      </c>
      <c r="H30" s="1"/>
    </row>
    <row r="31" spans="1:8" ht="12.75">
      <c r="A31" s="1"/>
      <c r="B31" s="1">
        <v>2</v>
      </c>
      <c r="C31" s="48">
        <v>8.78</v>
      </c>
      <c r="D31" s="1"/>
      <c r="E31" s="1"/>
      <c r="F31" s="1">
        <v>7</v>
      </c>
      <c r="G31" s="1">
        <v>4</v>
      </c>
      <c r="H31" s="1"/>
    </row>
    <row r="32" spans="1:8" ht="12.75">
      <c r="A32" s="1"/>
      <c r="B32" s="1">
        <v>3</v>
      </c>
      <c r="C32" s="48">
        <v>7.67</v>
      </c>
      <c r="D32" s="1"/>
      <c r="E32" s="1"/>
      <c r="F32" s="1">
        <v>8</v>
      </c>
      <c r="G32" s="1">
        <v>3</v>
      </c>
      <c r="H32" s="1"/>
    </row>
    <row r="33" spans="1:8" ht="12.75">
      <c r="A33" s="1"/>
      <c r="B33" s="1">
        <v>4</v>
      </c>
      <c r="C33" s="48">
        <v>6.56</v>
      </c>
      <c r="D33" s="1"/>
      <c r="E33" s="1"/>
      <c r="F33" s="1">
        <v>9</v>
      </c>
      <c r="G33" s="1">
        <v>2</v>
      </c>
      <c r="H33" s="1"/>
    </row>
    <row r="34" spans="1:8" ht="12.75">
      <c r="A34" s="1"/>
      <c r="B34" s="1">
        <v>5</v>
      </c>
      <c r="C34" s="48">
        <v>5.44</v>
      </c>
      <c r="D34" s="1"/>
      <c r="E34" s="1"/>
      <c r="F34" s="1">
        <v>10</v>
      </c>
      <c r="G34" s="1">
        <v>1</v>
      </c>
      <c r="H34" s="1"/>
    </row>
    <row r="35" spans="1:8" ht="12.75">
      <c r="A35" s="1"/>
      <c r="B35" s="1">
        <v>6</v>
      </c>
      <c r="C35" s="1">
        <v>4.33</v>
      </c>
      <c r="D35" s="1"/>
      <c r="E35" s="1"/>
      <c r="F35" s="1"/>
      <c r="G35" s="1"/>
      <c r="H35" s="1"/>
    </row>
    <row r="36" spans="1:8" ht="12.75">
      <c r="A36" s="1"/>
      <c r="B36" s="1">
        <v>7</v>
      </c>
      <c r="C36" s="1">
        <v>3.22</v>
      </c>
      <c r="D36" s="1"/>
      <c r="E36" s="76">
        <v>14</v>
      </c>
      <c r="F36" s="76">
        <v>1</v>
      </c>
      <c r="G36" s="77">
        <f>(((E36-F36)/14)*10)+1</f>
        <v>10.285714285714286</v>
      </c>
      <c r="H36" s="1"/>
    </row>
    <row r="37" spans="1:8" ht="12.75">
      <c r="A37" s="1"/>
      <c r="B37" s="1">
        <v>8</v>
      </c>
      <c r="C37" s="1">
        <v>2.11</v>
      </c>
      <c r="D37" s="1"/>
      <c r="E37" s="76">
        <v>14</v>
      </c>
      <c r="F37" s="76">
        <v>2</v>
      </c>
      <c r="G37" s="77">
        <f aca="true" t="shared" si="0" ref="G37:G49">(((E37-F37)/14)*10)+1</f>
        <v>9.571428571428571</v>
      </c>
      <c r="H37" s="1"/>
    </row>
    <row r="38" spans="1:8" ht="12.75">
      <c r="A38" s="1"/>
      <c r="B38" s="1">
        <v>9</v>
      </c>
      <c r="C38" s="1">
        <v>1</v>
      </c>
      <c r="D38" s="1"/>
      <c r="E38" s="76">
        <v>14</v>
      </c>
      <c r="F38" s="76">
        <v>3</v>
      </c>
      <c r="G38" s="77">
        <f t="shared" si="0"/>
        <v>8.857142857142858</v>
      </c>
      <c r="H38" s="1"/>
    </row>
    <row r="39" spans="1:8" ht="12.75">
      <c r="A39" s="1"/>
      <c r="B39" s="1"/>
      <c r="C39" s="1"/>
      <c r="D39" s="1"/>
      <c r="E39" s="76">
        <v>14</v>
      </c>
      <c r="F39" s="76">
        <v>4</v>
      </c>
      <c r="G39" s="77">
        <f t="shared" si="0"/>
        <v>8.142857142857142</v>
      </c>
      <c r="H39" s="1"/>
    </row>
    <row r="40" spans="1:8" ht="12.75">
      <c r="A40" s="1">
        <v>13</v>
      </c>
      <c r="B40" s="1">
        <v>1</v>
      </c>
      <c r="C40" s="48">
        <f>(((A40-B40)/13)*10)+1</f>
        <v>10.230769230769232</v>
      </c>
      <c r="D40" s="1"/>
      <c r="E40" s="76">
        <v>14</v>
      </c>
      <c r="F40" s="76">
        <v>5</v>
      </c>
      <c r="G40" s="77">
        <f t="shared" si="0"/>
        <v>7.428571428571429</v>
      </c>
      <c r="H40" s="1"/>
    </row>
    <row r="41" spans="1:8" ht="12.75">
      <c r="A41" s="1">
        <v>13</v>
      </c>
      <c r="B41" s="1">
        <v>2</v>
      </c>
      <c r="C41" s="48">
        <f aca="true" t="shared" si="1" ref="C41:C52">(((A41-B41)/13)*10)+1</f>
        <v>9.461538461538462</v>
      </c>
      <c r="D41" s="1"/>
      <c r="E41" s="76">
        <v>14</v>
      </c>
      <c r="F41" s="76">
        <v>6</v>
      </c>
      <c r="G41" s="77">
        <f t="shared" si="0"/>
        <v>6.7142857142857135</v>
      </c>
      <c r="H41" s="1"/>
    </row>
    <row r="42" spans="1:8" ht="12.75">
      <c r="A42" s="1">
        <v>13</v>
      </c>
      <c r="B42" s="1">
        <v>3</v>
      </c>
      <c r="C42" s="48">
        <f t="shared" si="1"/>
        <v>8.692307692307693</v>
      </c>
      <c r="D42" s="1"/>
      <c r="E42" s="76">
        <v>14</v>
      </c>
      <c r="F42" s="76">
        <v>7</v>
      </c>
      <c r="G42" s="77">
        <f t="shared" si="0"/>
        <v>6</v>
      </c>
      <c r="H42" s="1"/>
    </row>
    <row r="43" spans="1:8" ht="12.75">
      <c r="A43" s="1">
        <v>13</v>
      </c>
      <c r="B43" s="1">
        <v>4</v>
      </c>
      <c r="C43" s="48">
        <f t="shared" si="1"/>
        <v>7.923076923076923</v>
      </c>
      <c r="D43" s="1"/>
      <c r="E43" s="76">
        <v>14</v>
      </c>
      <c r="F43" s="76">
        <v>8</v>
      </c>
      <c r="G43" s="77">
        <f t="shared" si="0"/>
        <v>5.285714285714286</v>
      </c>
      <c r="H43" s="1"/>
    </row>
    <row r="44" spans="1:8" ht="12.75">
      <c r="A44" s="1">
        <v>13</v>
      </c>
      <c r="B44" s="1">
        <v>5</v>
      </c>
      <c r="C44" s="48">
        <f t="shared" si="1"/>
        <v>7.153846153846154</v>
      </c>
      <c r="D44" s="1"/>
      <c r="E44" s="76">
        <v>14</v>
      </c>
      <c r="F44" s="76">
        <v>9</v>
      </c>
      <c r="G44" s="77">
        <f t="shared" si="0"/>
        <v>4.571428571428571</v>
      </c>
      <c r="H44" s="1"/>
    </row>
    <row r="45" spans="1:8" ht="12.75">
      <c r="A45" s="1">
        <v>13</v>
      </c>
      <c r="B45" s="1">
        <v>6</v>
      </c>
      <c r="C45" s="48">
        <f t="shared" si="1"/>
        <v>6.384615384615384</v>
      </c>
      <c r="D45" s="1"/>
      <c r="E45" s="76">
        <v>14</v>
      </c>
      <c r="F45" s="76">
        <v>10</v>
      </c>
      <c r="G45" s="77">
        <f t="shared" si="0"/>
        <v>3.8571428571428568</v>
      </c>
      <c r="H45" s="1"/>
    </row>
    <row r="46" spans="1:8" ht="12.75">
      <c r="A46" s="1">
        <v>13</v>
      </c>
      <c r="B46" s="1">
        <v>7</v>
      </c>
      <c r="C46" s="48">
        <f t="shared" si="1"/>
        <v>5.615384615384616</v>
      </c>
      <c r="D46" s="1"/>
      <c r="E46" s="76">
        <v>14</v>
      </c>
      <c r="F46" s="76">
        <v>11</v>
      </c>
      <c r="G46" s="77">
        <f t="shared" si="0"/>
        <v>3.142857142857143</v>
      </c>
      <c r="H46" s="1"/>
    </row>
    <row r="47" spans="1:8" ht="12.75">
      <c r="A47" s="1">
        <v>13</v>
      </c>
      <c r="B47" s="1">
        <v>8</v>
      </c>
      <c r="C47" s="48">
        <f t="shared" si="1"/>
        <v>4.846153846153847</v>
      </c>
      <c r="D47" s="1"/>
      <c r="E47" s="76">
        <v>14</v>
      </c>
      <c r="F47" s="76">
        <v>12</v>
      </c>
      <c r="G47" s="77">
        <f t="shared" si="0"/>
        <v>2.4285714285714284</v>
      </c>
      <c r="H47" s="1"/>
    </row>
    <row r="48" spans="1:8" ht="12.75">
      <c r="A48" s="1">
        <v>13</v>
      </c>
      <c r="B48" s="1">
        <v>9</v>
      </c>
      <c r="C48" s="48">
        <f t="shared" si="1"/>
        <v>4.076923076923077</v>
      </c>
      <c r="D48" s="1"/>
      <c r="E48" s="76">
        <v>14</v>
      </c>
      <c r="F48" s="76">
        <v>13</v>
      </c>
      <c r="G48" s="77">
        <f t="shared" si="0"/>
        <v>1.7142857142857142</v>
      </c>
      <c r="H48" s="1"/>
    </row>
    <row r="49" spans="1:8" ht="12.75">
      <c r="A49" s="1">
        <v>13</v>
      </c>
      <c r="B49" s="1">
        <v>10</v>
      </c>
      <c r="C49" s="48">
        <f t="shared" si="1"/>
        <v>3.307692307692308</v>
      </c>
      <c r="D49" s="1"/>
      <c r="E49" s="76">
        <v>14</v>
      </c>
      <c r="F49" s="76">
        <v>14</v>
      </c>
      <c r="G49" s="77">
        <f t="shared" si="0"/>
        <v>1</v>
      </c>
      <c r="H49" s="1"/>
    </row>
    <row r="50" spans="1:8" ht="12.75">
      <c r="A50" s="1">
        <v>13</v>
      </c>
      <c r="B50" s="1">
        <v>11</v>
      </c>
      <c r="C50" s="48">
        <f t="shared" si="1"/>
        <v>2.5384615384615383</v>
      </c>
      <c r="D50" s="1"/>
      <c r="E50" s="76"/>
      <c r="F50" s="76"/>
      <c r="G50" s="76"/>
      <c r="H50" s="1"/>
    </row>
    <row r="51" spans="1:8" ht="12.75">
      <c r="A51" s="1">
        <v>13</v>
      </c>
      <c r="B51" s="1">
        <v>12</v>
      </c>
      <c r="C51" s="48">
        <f t="shared" si="1"/>
        <v>1.7692307692307692</v>
      </c>
      <c r="D51" s="1"/>
      <c r="E51" s="1"/>
      <c r="F51" s="1"/>
      <c r="G51" s="1"/>
      <c r="H51" s="1"/>
    </row>
    <row r="52" spans="1:8" ht="12.75">
      <c r="A52" s="1">
        <v>13</v>
      </c>
      <c r="B52" s="1">
        <v>13</v>
      </c>
      <c r="C52" s="48">
        <f t="shared" si="1"/>
        <v>1</v>
      </c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22">
      <selection activeCell="G43" sqref="G43"/>
    </sheetView>
  </sheetViews>
  <sheetFormatPr defaultColWidth="11.421875" defaultRowHeight="12.75"/>
  <cols>
    <col min="4" max="4" width="17.140625" style="0" customWidth="1"/>
    <col min="5" max="5" width="7.421875" style="0" customWidth="1"/>
    <col min="6" max="6" width="13.8515625" style="0" customWidth="1"/>
    <col min="7" max="7" width="8.421875" style="0" customWidth="1"/>
    <col min="8" max="8" width="5.140625" style="0" customWidth="1"/>
  </cols>
  <sheetData>
    <row r="1" spans="2:8" ht="12.75"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</row>
    <row r="2" ht="13.5" thickBot="1"/>
    <row r="3" spans="2:8" ht="12.75">
      <c r="B3" s="14" t="s">
        <v>0</v>
      </c>
      <c r="C3" s="15" t="s">
        <v>1</v>
      </c>
      <c r="D3" t="s">
        <v>67</v>
      </c>
      <c r="E3" s="34">
        <v>1983</v>
      </c>
      <c r="F3" s="34">
        <v>1984</v>
      </c>
      <c r="G3" s="34">
        <f>F3-E3</f>
        <v>1</v>
      </c>
      <c r="H3">
        <f>G3*0.1</f>
        <v>0.1</v>
      </c>
    </row>
    <row r="4" spans="2:8" ht="12.75">
      <c r="B4" s="44" t="s">
        <v>0</v>
      </c>
      <c r="C4" s="45" t="s">
        <v>1</v>
      </c>
      <c r="D4" t="s">
        <v>132</v>
      </c>
      <c r="E4" s="34">
        <v>1966</v>
      </c>
      <c r="F4" s="34">
        <v>1970</v>
      </c>
      <c r="G4" s="34">
        <v>4</v>
      </c>
      <c r="H4" s="46">
        <v>0.4</v>
      </c>
    </row>
    <row r="5" spans="2:8" ht="12.75">
      <c r="B5" s="44" t="s">
        <v>0</v>
      </c>
      <c r="C5" s="45" t="s">
        <v>1</v>
      </c>
      <c r="D5" t="s">
        <v>133</v>
      </c>
      <c r="E5" s="34">
        <v>1985</v>
      </c>
      <c r="F5" s="34">
        <v>1990</v>
      </c>
      <c r="G5" s="34">
        <v>3</v>
      </c>
      <c r="H5" s="46">
        <v>0.5</v>
      </c>
    </row>
    <row r="6" spans="2:8" ht="12.75">
      <c r="B6" s="44" t="s">
        <v>106</v>
      </c>
      <c r="C6" s="45" t="s">
        <v>17</v>
      </c>
      <c r="D6" t="s">
        <v>121</v>
      </c>
      <c r="E6" s="34">
        <v>1986</v>
      </c>
      <c r="F6" s="34">
        <v>1990</v>
      </c>
      <c r="G6" s="34">
        <v>1</v>
      </c>
      <c r="H6" s="46">
        <v>0.4</v>
      </c>
    </row>
    <row r="7" spans="2:8" ht="12.75">
      <c r="B7" s="78" t="s">
        <v>14</v>
      </c>
      <c r="C7" s="79" t="s">
        <v>15</v>
      </c>
      <c r="D7" t="s">
        <v>121</v>
      </c>
      <c r="E7" s="34">
        <v>1986</v>
      </c>
      <c r="F7" s="34">
        <v>1990</v>
      </c>
      <c r="G7" s="34">
        <v>1</v>
      </c>
      <c r="H7" s="46">
        <v>0.4</v>
      </c>
    </row>
    <row r="8" spans="2:8" ht="12.75">
      <c r="B8" s="78" t="s">
        <v>159</v>
      </c>
      <c r="C8" s="79" t="s">
        <v>160</v>
      </c>
      <c r="D8" s="110" t="s">
        <v>161</v>
      </c>
      <c r="E8" s="34">
        <v>1990</v>
      </c>
      <c r="F8" s="34">
        <v>1990</v>
      </c>
      <c r="G8" s="34">
        <v>0</v>
      </c>
      <c r="H8" s="46">
        <v>0</v>
      </c>
    </row>
    <row r="9" spans="2:8" ht="12.75">
      <c r="B9" s="44" t="s">
        <v>115</v>
      </c>
      <c r="C9" s="45" t="s">
        <v>116</v>
      </c>
      <c r="D9" t="s">
        <v>122</v>
      </c>
      <c r="E9" s="34">
        <v>1987</v>
      </c>
      <c r="F9" s="34">
        <v>1990</v>
      </c>
      <c r="G9" s="34">
        <v>1</v>
      </c>
      <c r="H9" s="46">
        <v>0.3</v>
      </c>
    </row>
    <row r="10" spans="2:8" ht="12.75">
      <c r="B10" s="44" t="s">
        <v>129</v>
      </c>
      <c r="C10" s="45" t="s">
        <v>116</v>
      </c>
      <c r="D10" t="s">
        <v>136</v>
      </c>
      <c r="E10" s="34">
        <v>1987</v>
      </c>
      <c r="F10" s="34">
        <v>1990</v>
      </c>
      <c r="G10" s="34">
        <v>3</v>
      </c>
      <c r="H10" s="46">
        <v>0.3</v>
      </c>
    </row>
    <row r="11" spans="2:8" ht="12.75">
      <c r="B11" s="44" t="s">
        <v>4</v>
      </c>
      <c r="C11" s="45" t="s">
        <v>43</v>
      </c>
      <c r="D11" t="s">
        <v>121</v>
      </c>
      <c r="E11" s="34">
        <v>1986</v>
      </c>
      <c r="F11" s="34">
        <v>1990</v>
      </c>
      <c r="G11" s="34">
        <v>2</v>
      </c>
      <c r="H11" s="46">
        <v>0.3</v>
      </c>
    </row>
    <row r="12" spans="2:8" ht="13.5" thickBot="1">
      <c r="B12" s="16" t="s">
        <v>37</v>
      </c>
      <c r="C12" s="17" t="s">
        <v>13</v>
      </c>
      <c r="D12" t="s">
        <v>133</v>
      </c>
      <c r="E12" s="34">
        <v>1986</v>
      </c>
      <c r="F12" s="34">
        <v>1990</v>
      </c>
      <c r="G12" s="34">
        <f aca="true" t="shared" si="0" ref="G12:G76">F12-E12</f>
        <v>4</v>
      </c>
      <c r="H12">
        <f aca="true" t="shared" si="1" ref="H12:H76">G12*0.1</f>
        <v>0.4</v>
      </c>
    </row>
    <row r="13" spans="2:8" ht="12.75">
      <c r="B13" s="4" t="s">
        <v>149</v>
      </c>
      <c r="C13" s="4" t="s">
        <v>12</v>
      </c>
      <c r="D13" t="s">
        <v>151</v>
      </c>
      <c r="E13" s="34">
        <v>1989</v>
      </c>
      <c r="F13" s="34">
        <v>1990</v>
      </c>
      <c r="G13" s="34">
        <v>1</v>
      </c>
      <c r="H13" s="46">
        <v>0.1</v>
      </c>
    </row>
    <row r="14" spans="2:8" ht="12.75">
      <c r="B14" s="4" t="s">
        <v>18</v>
      </c>
      <c r="C14" s="4" t="s">
        <v>12</v>
      </c>
      <c r="D14" t="s">
        <v>152</v>
      </c>
      <c r="E14" s="34">
        <v>1988</v>
      </c>
      <c r="F14" s="34">
        <v>1990</v>
      </c>
      <c r="G14" s="34">
        <v>2</v>
      </c>
      <c r="H14" s="46">
        <v>0.2</v>
      </c>
    </row>
    <row r="15" spans="2:8" ht="12.75">
      <c r="B15" s="31" t="s">
        <v>155</v>
      </c>
      <c r="C15" s="31" t="s">
        <v>157</v>
      </c>
      <c r="D15" s="110" t="s">
        <v>158</v>
      </c>
      <c r="E15" s="34">
        <v>1989</v>
      </c>
      <c r="F15" s="34">
        <v>1990</v>
      </c>
      <c r="G15" s="34">
        <v>1</v>
      </c>
      <c r="H15" s="46">
        <v>0.1</v>
      </c>
    </row>
    <row r="16" spans="2:8" ht="13.5" thickBot="1">
      <c r="B16" s="31" t="s">
        <v>6</v>
      </c>
      <c r="C16" s="31" t="s">
        <v>162</v>
      </c>
      <c r="D16" s="111" t="s">
        <v>163</v>
      </c>
      <c r="E16" s="34">
        <v>1989</v>
      </c>
      <c r="F16" s="34">
        <v>1990</v>
      </c>
      <c r="G16" s="34">
        <v>1</v>
      </c>
      <c r="H16" s="46">
        <v>0.1</v>
      </c>
    </row>
    <row r="17" spans="2:8" ht="12.75">
      <c r="B17" s="14" t="s">
        <v>2</v>
      </c>
      <c r="C17" s="15" t="s">
        <v>3</v>
      </c>
      <c r="D17" t="s">
        <v>75</v>
      </c>
      <c r="E17" s="34">
        <v>1978</v>
      </c>
      <c r="F17" s="34">
        <v>1984</v>
      </c>
      <c r="G17" s="34">
        <f t="shared" si="0"/>
        <v>6</v>
      </c>
      <c r="H17">
        <f t="shared" si="1"/>
        <v>0.6000000000000001</v>
      </c>
    </row>
    <row r="18" spans="2:8" ht="12.75">
      <c r="B18" s="18" t="s">
        <v>8</v>
      </c>
      <c r="C18" s="19" t="s">
        <v>9</v>
      </c>
      <c r="D18" t="s">
        <v>76</v>
      </c>
      <c r="E18" s="34">
        <v>1983</v>
      </c>
      <c r="F18" s="34">
        <v>1984</v>
      </c>
      <c r="G18" s="34">
        <f t="shared" si="0"/>
        <v>1</v>
      </c>
      <c r="H18">
        <v>0.4</v>
      </c>
    </row>
    <row r="19" spans="2:8" ht="12.75">
      <c r="B19" s="18" t="s">
        <v>58</v>
      </c>
      <c r="C19" s="19" t="s">
        <v>40</v>
      </c>
      <c r="D19" s="110" t="s">
        <v>164</v>
      </c>
      <c r="E19" s="34">
        <v>1981</v>
      </c>
      <c r="F19" s="34">
        <v>1984</v>
      </c>
      <c r="G19" s="34">
        <v>3</v>
      </c>
      <c r="H19" s="46">
        <v>0.3</v>
      </c>
    </row>
    <row r="20" spans="2:8" ht="12.75">
      <c r="B20" s="20" t="s">
        <v>10</v>
      </c>
      <c r="C20" s="21" t="s">
        <v>11</v>
      </c>
      <c r="D20" t="s">
        <v>77</v>
      </c>
      <c r="E20" s="34">
        <v>1979</v>
      </c>
      <c r="F20" s="34">
        <v>1984</v>
      </c>
      <c r="G20" s="34">
        <f t="shared" si="0"/>
        <v>5</v>
      </c>
      <c r="H20">
        <f t="shared" si="1"/>
        <v>0.5</v>
      </c>
    </row>
    <row r="21" spans="2:8" ht="12.75">
      <c r="B21" s="20" t="s">
        <v>14</v>
      </c>
      <c r="C21" s="21" t="s">
        <v>15</v>
      </c>
      <c r="D21" t="s">
        <v>76</v>
      </c>
      <c r="E21" s="34">
        <v>1984</v>
      </c>
      <c r="F21" s="34">
        <v>1984</v>
      </c>
      <c r="G21" s="34">
        <f t="shared" si="0"/>
        <v>0</v>
      </c>
      <c r="H21">
        <v>0.4</v>
      </c>
    </row>
    <row r="22" spans="2:8" ht="12.75">
      <c r="B22" s="22" t="s">
        <v>16</v>
      </c>
      <c r="C22" s="23" t="s">
        <v>17</v>
      </c>
      <c r="D22" t="s">
        <v>78</v>
      </c>
      <c r="E22" s="34">
        <v>1976</v>
      </c>
      <c r="F22" s="34">
        <v>1984</v>
      </c>
      <c r="G22" s="34">
        <f t="shared" si="0"/>
        <v>8</v>
      </c>
      <c r="H22">
        <f t="shared" si="1"/>
        <v>0.8</v>
      </c>
    </row>
    <row r="23" spans="2:8" ht="12.75">
      <c r="B23" s="22" t="s">
        <v>18</v>
      </c>
      <c r="C23" s="23" t="s">
        <v>12</v>
      </c>
      <c r="D23" t="s">
        <v>76</v>
      </c>
      <c r="E23" s="34">
        <v>1983</v>
      </c>
      <c r="F23" s="34">
        <v>1984</v>
      </c>
      <c r="G23" s="34">
        <f t="shared" si="0"/>
        <v>1</v>
      </c>
      <c r="H23">
        <v>0.4</v>
      </c>
    </row>
    <row r="24" spans="2:8" ht="12.75">
      <c r="B24" s="22" t="s">
        <v>19</v>
      </c>
      <c r="C24" s="23" t="s">
        <v>20</v>
      </c>
      <c r="D24" t="s">
        <v>76</v>
      </c>
      <c r="E24" s="34">
        <v>1984</v>
      </c>
      <c r="F24" s="34">
        <v>1984</v>
      </c>
      <c r="G24" s="34">
        <f t="shared" si="0"/>
        <v>0</v>
      </c>
      <c r="H24">
        <v>0.4</v>
      </c>
    </row>
    <row r="25" spans="2:8" ht="12.75">
      <c r="B25" s="22" t="s">
        <v>21</v>
      </c>
      <c r="C25" s="23" t="s">
        <v>22</v>
      </c>
      <c r="D25" t="s">
        <v>79</v>
      </c>
      <c r="E25" s="34">
        <v>1983</v>
      </c>
      <c r="F25" s="34">
        <v>1984</v>
      </c>
      <c r="G25" s="34">
        <f t="shared" si="0"/>
        <v>1</v>
      </c>
      <c r="H25">
        <v>0.4</v>
      </c>
    </row>
    <row r="26" spans="2:8" ht="12.75">
      <c r="B26" s="20" t="s">
        <v>21</v>
      </c>
      <c r="C26" s="21" t="s">
        <v>23</v>
      </c>
      <c r="D26" t="s">
        <v>79</v>
      </c>
      <c r="E26" s="34">
        <v>1983</v>
      </c>
      <c r="F26" s="34">
        <v>1984</v>
      </c>
      <c r="G26" s="34">
        <f t="shared" si="0"/>
        <v>1</v>
      </c>
      <c r="H26">
        <v>0.4</v>
      </c>
    </row>
    <row r="27" spans="2:8" ht="12.75">
      <c r="B27" s="22" t="s">
        <v>24</v>
      </c>
      <c r="C27" s="23" t="s">
        <v>25</v>
      </c>
      <c r="D27" t="s">
        <v>67</v>
      </c>
      <c r="E27" s="34">
        <v>1984</v>
      </c>
      <c r="F27" s="34">
        <v>1984</v>
      </c>
      <c r="G27" s="34">
        <f t="shared" si="0"/>
        <v>0</v>
      </c>
      <c r="H27">
        <v>0.4</v>
      </c>
    </row>
    <row r="28" spans="2:8" ht="12.75">
      <c r="B28" s="22" t="s">
        <v>26</v>
      </c>
      <c r="C28" s="23" t="s">
        <v>27</v>
      </c>
      <c r="D28" t="s">
        <v>154</v>
      </c>
      <c r="E28" s="34">
        <v>1984</v>
      </c>
      <c r="F28" s="34">
        <v>1984</v>
      </c>
      <c r="G28" s="34">
        <v>4</v>
      </c>
      <c r="H28">
        <f t="shared" si="1"/>
        <v>0.4</v>
      </c>
    </row>
    <row r="29" spans="2:8" ht="12.75">
      <c r="B29" s="22" t="s">
        <v>58</v>
      </c>
      <c r="C29" s="23" t="s">
        <v>40</v>
      </c>
      <c r="D29" t="s">
        <v>80</v>
      </c>
      <c r="E29" s="34">
        <v>1981</v>
      </c>
      <c r="F29" s="34">
        <v>1984</v>
      </c>
      <c r="G29" s="34">
        <f t="shared" si="0"/>
        <v>3</v>
      </c>
      <c r="H29">
        <v>0.4</v>
      </c>
    </row>
    <row r="30" spans="2:8" ht="12.75">
      <c r="B30" s="22" t="s">
        <v>137</v>
      </c>
      <c r="C30" s="23" t="s">
        <v>135</v>
      </c>
      <c r="D30" t="s">
        <v>138</v>
      </c>
      <c r="E30" s="34">
        <v>1974</v>
      </c>
      <c r="F30" s="34">
        <v>1984</v>
      </c>
      <c r="G30" s="34">
        <f t="shared" si="0"/>
        <v>10</v>
      </c>
      <c r="H30">
        <v>1</v>
      </c>
    </row>
    <row r="31" spans="2:8" ht="12.75">
      <c r="B31" s="22" t="s">
        <v>29</v>
      </c>
      <c r="C31" s="23" t="s">
        <v>30</v>
      </c>
      <c r="D31" t="s">
        <v>81</v>
      </c>
      <c r="E31" s="34">
        <v>1975</v>
      </c>
      <c r="F31" s="34">
        <v>1984</v>
      </c>
      <c r="G31" s="34">
        <f t="shared" si="0"/>
        <v>9</v>
      </c>
      <c r="H31">
        <v>0.4</v>
      </c>
    </row>
    <row r="32" spans="2:8" ht="12.75">
      <c r="B32" s="22" t="s">
        <v>139</v>
      </c>
      <c r="C32" s="23" t="s">
        <v>140</v>
      </c>
      <c r="D32" t="s">
        <v>141</v>
      </c>
      <c r="E32" s="34">
        <v>1984</v>
      </c>
      <c r="F32" s="34">
        <v>1984</v>
      </c>
      <c r="G32" s="34">
        <v>0</v>
      </c>
      <c r="H32" s="46">
        <v>0.4</v>
      </c>
    </row>
    <row r="33" spans="2:8" ht="12.75">
      <c r="B33" s="22" t="s">
        <v>31</v>
      </c>
      <c r="C33" s="23" t="s">
        <v>32</v>
      </c>
      <c r="D33" t="s">
        <v>76</v>
      </c>
      <c r="E33" s="34">
        <v>1984</v>
      </c>
      <c r="F33" s="34">
        <v>1984</v>
      </c>
      <c r="G33" s="34">
        <f t="shared" si="0"/>
        <v>0</v>
      </c>
      <c r="H33">
        <v>0.4</v>
      </c>
    </row>
    <row r="34" spans="2:8" ht="12.75">
      <c r="B34" s="18" t="s">
        <v>35</v>
      </c>
      <c r="C34" s="19" t="s">
        <v>36</v>
      </c>
      <c r="D34" t="s">
        <v>82</v>
      </c>
      <c r="E34" s="34">
        <v>1974</v>
      </c>
      <c r="F34" s="34">
        <v>1984</v>
      </c>
      <c r="G34" s="34">
        <f t="shared" si="0"/>
        <v>10</v>
      </c>
      <c r="H34">
        <f t="shared" si="1"/>
        <v>1</v>
      </c>
    </row>
    <row r="35" spans="2:8" ht="12.75">
      <c r="B35" s="42" t="s">
        <v>37</v>
      </c>
      <c r="C35" s="43" t="s">
        <v>13</v>
      </c>
      <c r="D35" t="s">
        <v>76</v>
      </c>
      <c r="E35" s="34">
        <v>1982</v>
      </c>
      <c r="F35" s="34">
        <v>1984</v>
      </c>
      <c r="G35" s="34">
        <f t="shared" si="0"/>
        <v>2</v>
      </c>
      <c r="H35">
        <v>0.4</v>
      </c>
    </row>
    <row r="36" spans="2:8" ht="12.75">
      <c r="B36" s="42" t="s">
        <v>0</v>
      </c>
      <c r="C36" s="43" t="s">
        <v>1</v>
      </c>
      <c r="D36" t="s">
        <v>78</v>
      </c>
      <c r="E36" s="34">
        <v>1975</v>
      </c>
      <c r="F36" s="34">
        <v>1984</v>
      </c>
      <c r="G36" s="34">
        <f t="shared" si="0"/>
        <v>9</v>
      </c>
      <c r="H36">
        <f t="shared" si="1"/>
        <v>0.9</v>
      </c>
    </row>
    <row r="37" spans="2:8" ht="12.75">
      <c r="B37" s="42" t="s">
        <v>0</v>
      </c>
      <c r="C37" s="43" t="s">
        <v>1</v>
      </c>
      <c r="D37" t="s">
        <v>77</v>
      </c>
      <c r="E37" s="34">
        <v>1979</v>
      </c>
      <c r="F37" s="34">
        <v>1984</v>
      </c>
      <c r="G37" s="34">
        <f t="shared" si="0"/>
        <v>5</v>
      </c>
      <c r="H37">
        <v>0.5</v>
      </c>
    </row>
    <row r="38" spans="2:8" ht="12.75">
      <c r="B38" s="42" t="s">
        <v>33</v>
      </c>
      <c r="C38" s="43" t="s">
        <v>34</v>
      </c>
      <c r="D38" t="s">
        <v>78</v>
      </c>
      <c r="E38" s="34">
        <v>1976</v>
      </c>
      <c r="F38" s="34">
        <v>1984</v>
      </c>
      <c r="G38" s="34">
        <f t="shared" si="0"/>
        <v>8</v>
      </c>
      <c r="H38">
        <v>0.8</v>
      </c>
    </row>
    <row r="39" spans="2:8" ht="12.75">
      <c r="B39" s="42" t="s">
        <v>112</v>
      </c>
      <c r="C39" s="43" t="s">
        <v>113</v>
      </c>
      <c r="D39" t="s">
        <v>76</v>
      </c>
      <c r="E39" s="34">
        <v>1984</v>
      </c>
      <c r="F39" s="34">
        <v>1984</v>
      </c>
      <c r="G39" s="34">
        <f t="shared" si="0"/>
        <v>0</v>
      </c>
      <c r="H39">
        <v>0.4</v>
      </c>
    </row>
    <row r="40" spans="2:8" ht="12.75">
      <c r="B40" s="42" t="s">
        <v>5</v>
      </c>
      <c r="C40" s="43" t="s">
        <v>111</v>
      </c>
      <c r="D40" t="s">
        <v>134</v>
      </c>
      <c r="E40" s="34">
        <v>1974</v>
      </c>
      <c r="F40" s="34">
        <v>1984</v>
      </c>
      <c r="G40" s="34">
        <f t="shared" si="0"/>
        <v>10</v>
      </c>
      <c r="H40">
        <v>1</v>
      </c>
    </row>
    <row r="41" spans="2:8" ht="12.75">
      <c r="B41" s="42" t="s">
        <v>5</v>
      </c>
      <c r="C41" s="43" t="s">
        <v>135</v>
      </c>
      <c r="D41" t="s">
        <v>83</v>
      </c>
      <c r="E41" s="34">
        <v>1978</v>
      </c>
      <c r="F41" s="34">
        <v>1984</v>
      </c>
      <c r="G41" s="34">
        <f t="shared" si="0"/>
        <v>6</v>
      </c>
      <c r="H41">
        <v>0.6</v>
      </c>
    </row>
    <row r="42" spans="2:8" ht="12.75">
      <c r="B42" s="42" t="s">
        <v>142</v>
      </c>
      <c r="C42" s="43" t="s">
        <v>143</v>
      </c>
      <c r="D42" t="s">
        <v>83</v>
      </c>
      <c r="E42" s="34">
        <v>1978</v>
      </c>
      <c r="F42" s="34">
        <v>1984</v>
      </c>
      <c r="G42" s="34">
        <f t="shared" si="0"/>
        <v>6</v>
      </c>
      <c r="H42">
        <v>0.6</v>
      </c>
    </row>
    <row r="43" spans="2:8" ht="13.5" thickBot="1">
      <c r="B43" s="24" t="s">
        <v>180</v>
      </c>
      <c r="C43" s="25" t="s">
        <v>181</v>
      </c>
      <c r="D43" t="s">
        <v>78</v>
      </c>
      <c r="E43" s="34">
        <v>1976</v>
      </c>
      <c r="F43" s="34">
        <v>1984</v>
      </c>
      <c r="G43" s="34">
        <f t="shared" si="0"/>
        <v>8</v>
      </c>
      <c r="H43">
        <f t="shared" si="1"/>
        <v>0.8</v>
      </c>
    </row>
    <row r="44" spans="2:7" ht="13.5" thickBot="1">
      <c r="B44" s="26"/>
      <c r="C44" s="26"/>
      <c r="E44" s="34"/>
      <c r="F44" s="34"/>
      <c r="G44" s="34"/>
    </row>
    <row r="45" spans="2:8" ht="12.75">
      <c r="B45" s="27" t="s">
        <v>38</v>
      </c>
      <c r="C45" s="28" t="s">
        <v>3</v>
      </c>
      <c r="D45" t="s">
        <v>84</v>
      </c>
      <c r="E45" s="34">
        <v>1986</v>
      </c>
      <c r="F45" s="34">
        <v>1988</v>
      </c>
      <c r="G45" s="34">
        <f t="shared" si="0"/>
        <v>2</v>
      </c>
      <c r="H45">
        <f t="shared" si="1"/>
        <v>0.2</v>
      </c>
    </row>
    <row r="46" spans="2:8" ht="12.75">
      <c r="B46" s="22" t="s">
        <v>38</v>
      </c>
      <c r="C46" s="23" t="s">
        <v>39</v>
      </c>
      <c r="D46" t="s">
        <v>85</v>
      </c>
      <c r="E46" s="34">
        <v>1979</v>
      </c>
      <c r="F46" s="34">
        <v>1988</v>
      </c>
      <c r="G46" s="34">
        <f t="shared" si="0"/>
        <v>9</v>
      </c>
      <c r="H46">
        <f t="shared" si="1"/>
        <v>0.9</v>
      </c>
    </row>
    <row r="47" spans="2:8" ht="12.75">
      <c r="B47" s="20" t="s">
        <v>41</v>
      </c>
      <c r="C47" s="21" t="s">
        <v>42</v>
      </c>
      <c r="D47" t="s">
        <v>86</v>
      </c>
      <c r="E47" s="34">
        <v>1976</v>
      </c>
      <c r="F47" s="34">
        <v>1988</v>
      </c>
      <c r="G47" s="34">
        <f t="shared" si="0"/>
        <v>12</v>
      </c>
      <c r="H47">
        <f t="shared" si="1"/>
        <v>1.2000000000000002</v>
      </c>
    </row>
    <row r="48" spans="2:8" ht="12.75">
      <c r="B48" s="18" t="s">
        <v>33</v>
      </c>
      <c r="C48" s="19" t="s">
        <v>34</v>
      </c>
      <c r="D48" t="s">
        <v>87</v>
      </c>
      <c r="E48" s="34">
        <v>1982</v>
      </c>
      <c r="F48" s="34">
        <v>1988</v>
      </c>
      <c r="G48" s="34">
        <f t="shared" si="0"/>
        <v>6</v>
      </c>
      <c r="H48">
        <f t="shared" si="1"/>
        <v>0.6000000000000001</v>
      </c>
    </row>
    <row r="49" spans="2:8" ht="12.75">
      <c r="B49" s="22" t="s">
        <v>4</v>
      </c>
      <c r="C49" s="23" t="s">
        <v>43</v>
      </c>
      <c r="D49" t="s">
        <v>88</v>
      </c>
      <c r="E49" s="34">
        <v>1985</v>
      </c>
      <c r="F49" s="34">
        <v>1988</v>
      </c>
      <c r="G49" s="34">
        <f t="shared" si="0"/>
        <v>3</v>
      </c>
      <c r="H49">
        <f t="shared" si="1"/>
        <v>0.30000000000000004</v>
      </c>
    </row>
    <row r="50" spans="2:8" ht="12.75">
      <c r="B50" s="20" t="s">
        <v>44</v>
      </c>
      <c r="C50" s="21" t="s">
        <v>45</v>
      </c>
      <c r="D50" t="s">
        <v>89</v>
      </c>
      <c r="E50" s="34">
        <v>1988</v>
      </c>
      <c r="F50" s="34">
        <v>1988</v>
      </c>
      <c r="G50" s="34">
        <f t="shared" si="0"/>
        <v>0</v>
      </c>
      <c r="H50">
        <f t="shared" si="1"/>
        <v>0</v>
      </c>
    </row>
    <row r="51" spans="2:8" ht="12.75">
      <c r="B51" s="40" t="s">
        <v>18</v>
      </c>
      <c r="C51" s="41" t="s">
        <v>12</v>
      </c>
      <c r="D51" t="s">
        <v>84</v>
      </c>
      <c r="E51" s="34">
        <v>1986</v>
      </c>
      <c r="F51" s="34">
        <v>1988</v>
      </c>
      <c r="G51" s="34">
        <f t="shared" si="0"/>
        <v>2</v>
      </c>
      <c r="H51">
        <f t="shared" si="1"/>
        <v>0.2</v>
      </c>
    </row>
    <row r="52" spans="2:8" ht="12.75">
      <c r="B52" s="40" t="s">
        <v>28</v>
      </c>
      <c r="C52" s="41" t="s">
        <v>40</v>
      </c>
      <c r="D52" t="s">
        <v>124</v>
      </c>
      <c r="E52" s="34">
        <v>1984</v>
      </c>
      <c r="F52" s="34">
        <v>1988</v>
      </c>
      <c r="G52" s="34">
        <f t="shared" si="0"/>
        <v>4</v>
      </c>
      <c r="H52">
        <f t="shared" si="1"/>
        <v>0.4</v>
      </c>
    </row>
    <row r="53" spans="2:8" ht="12.75">
      <c r="B53" s="40" t="s">
        <v>108</v>
      </c>
      <c r="C53" s="41" t="s">
        <v>107</v>
      </c>
      <c r="D53" t="s">
        <v>123</v>
      </c>
      <c r="E53" s="34">
        <v>1987</v>
      </c>
      <c r="F53" s="34">
        <v>1988</v>
      </c>
      <c r="G53" s="34">
        <v>1</v>
      </c>
      <c r="H53">
        <f t="shared" si="1"/>
        <v>0.1</v>
      </c>
    </row>
    <row r="54" spans="2:8" ht="12.75">
      <c r="B54" s="40" t="s">
        <v>114</v>
      </c>
      <c r="C54" s="41" t="s">
        <v>109</v>
      </c>
      <c r="D54" t="s">
        <v>123</v>
      </c>
      <c r="E54" s="34">
        <v>1987</v>
      </c>
      <c r="F54" s="34">
        <v>1988</v>
      </c>
      <c r="G54" s="34">
        <v>1</v>
      </c>
      <c r="H54">
        <f t="shared" si="1"/>
        <v>0.1</v>
      </c>
    </row>
    <row r="55" spans="2:8" ht="13.5" thickBot="1">
      <c r="B55" s="29" t="s">
        <v>46</v>
      </c>
      <c r="C55" s="30" t="s">
        <v>30</v>
      </c>
      <c r="D55" t="s">
        <v>90</v>
      </c>
      <c r="E55" s="34">
        <v>1983</v>
      </c>
      <c r="F55" s="34">
        <v>1988</v>
      </c>
      <c r="G55" s="34">
        <f t="shared" si="0"/>
        <v>5</v>
      </c>
      <c r="H55">
        <f t="shared" si="1"/>
        <v>0.5</v>
      </c>
    </row>
    <row r="56" spans="2:7" ht="13.5" thickBot="1">
      <c r="B56" s="31"/>
      <c r="C56" s="31"/>
      <c r="E56" s="34"/>
      <c r="F56" s="34"/>
      <c r="G56" s="34"/>
    </row>
    <row r="57" spans="2:8" ht="12.75">
      <c r="B57" s="14" t="s">
        <v>117</v>
      </c>
      <c r="C57" s="15" t="s">
        <v>118</v>
      </c>
      <c r="D57" t="s">
        <v>125</v>
      </c>
      <c r="E57" s="34">
        <v>1971</v>
      </c>
      <c r="F57" s="34">
        <v>1973</v>
      </c>
      <c r="G57" s="34">
        <f t="shared" si="0"/>
        <v>2</v>
      </c>
      <c r="H57">
        <f t="shared" si="1"/>
        <v>0.2</v>
      </c>
    </row>
    <row r="58" spans="2:8" ht="13.5" thickBot="1">
      <c r="B58" s="16" t="s">
        <v>47</v>
      </c>
      <c r="C58" s="17" t="s">
        <v>48</v>
      </c>
      <c r="D58" t="s">
        <v>91</v>
      </c>
      <c r="E58" s="34">
        <v>1973</v>
      </c>
      <c r="F58" s="34">
        <v>1973</v>
      </c>
      <c r="G58" s="34">
        <f t="shared" si="0"/>
        <v>0</v>
      </c>
      <c r="H58">
        <f t="shared" si="1"/>
        <v>0</v>
      </c>
    </row>
    <row r="59" spans="2:7" ht="13.5" thickBot="1">
      <c r="B59" s="4"/>
      <c r="C59" s="4"/>
      <c r="E59" s="34"/>
      <c r="F59" s="34"/>
      <c r="G59" s="34"/>
    </row>
    <row r="60" spans="2:8" ht="12.75">
      <c r="B60" s="32" t="s">
        <v>49</v>
      </c>
      <c r="C60" s="33" t="s">
        <v>20</v>
      </c>
      <c r="D60" s="110" t="s">
        <v>171</v>
      </c>
      <c r="E60" s="34">
        <v>1982</v>
      </c>
      <c r="F60" s="34">
        <v>1984</v>
      </c>
      <c r="G60" s="34">
        <f t="shared" si="0"/>
        <v>2</v>
      </c>
      <c r="H60">
        <f t="shared" si="1"/>
        <v>0.2</v>
      </c>
    </row>
    <row r="61" spans="2:8" ht="13.5" thickBot="1">
      <c r="B61" s="29" t="s">
        <v>167</v>
      </c>
      <c r="C61" s="30" t="s">
        <v>168</v>
      </c>
      <c r="D61" s="110" t="s">
        <v>172</v>
      </c>
      <c r="E61" s="34">
        <v>1983</v>
      </c>
      <c r="F61" s="34">
        <v>1984</v>
      </c>
      <c r="G61" s="34">
        <f t="shared" si="0"/>
        <v>1</v>
      </c>
      <c r="H61">
        <f t="shared" si="1"/>
        <v>0.1</v>
      </c>
    </row>
    <row r="62" spans="2:8" ht="12.75">
      <c r="B62" s="31" t="s">
        <v>169</v>
      </c>
      <c r="C62" s="31" t="s">
        <v>170</v>
      </c>
      <c r="D62" s="111" t="s">
        <v>173</v>
      </c>
      <c r="E62" s="34">
        <v>1977</v>
      </c>
      <c r="F62" s="34">
        <v>1984</v>
      </c>
      <c r="G62" s="34">
        <f t="shared" si="0"/>
        <v>7</v>
      </c>
      <c r="H62">
        <f t="shared" si="1"/>
        <v>0.7000000000000001</v>
      </c>
    </row>
    <row r="63" spans="2:7" ht="13.5" thickBot="1">
      <c r="B63" s="31"/>
      <c r="C63" s="31"/>
      <c r="E63" s="34"/>
      <c r="F63" s="34"/>
      <c r="G63" s="34"/>
    </row>
    <row r="64" spans="2:8" ht="12.75">
      <c r="B64" s="32" t="s">
        <v>50</v>
      </c>
      <c r="C64" s="33" t="s">
        <v>51</v>
      </c>
      <c r="D64" t="s">
        <v>92</v>
      </c>
      <c r="E64" s="34">
        <v>1981</v>
      </c>
      <c r="F64" s="34">
        <v>1990</v>
      </c>
      <c r="G64" s="34">
        <f t="shared" si="0"/>
        <v>9</v>
      </c>
      <c r="H64">
        <f t="shared" si="1"/>
        <v>0.9</v>
      </c>
    </row>
    <row r="65" spans="2:8" ht="12.75">
      <c r="B65" s="20" t="s">
        <v>52</v>
      </c>
      <c r="C65" s="21" t="s">
        <v>53</v>
      </c>
      <c r="D65" t="s">
        <v>153</v>
      </c>
      <c r="E65" s="34">
        <v>1986</v>
      </c>
      <c r="F65" s="34">
        <v>1990</v>
      </c>
      <c r="G65" s="34">
        <f t="shared" si="0"/>
        <v>4</v>
      </c>
      <c r="H65">
        <f t="shared" si="1"/>
        <v>0.4</v>
      </c>
    </row>
    <row r="66" spans="2:8" ht="12.75">
      <c r="B66" s="22" t="s">
        <v>6</v>
      </c>
      <c r="C66" s="23" t="s">
        <v>7</v>
      </c>
      <c r="D66" t="s">
        <v>93</v>
      </c>
      <c r="E66" s="34">
        <v>1985</v>
      </c>
      <c r="F66" s="34">
        <v>1990</v>
      </c>
      <c r="G66" s="34">
        <f t="shared" si="0"/>
        <v>5</v>
      </c>
      <c r="H66">
        <f t="shared" si="1"/>
        <v>0.5</v>
      </c>
    </row>
    <row r="67" spans="2:8" ht="12.75">
      <c r="B67" s="22" t="s">
        <v>54</v>
      </c>
      <c r="C67" s="23" t="s">
        <v>55</v>
      </c>
      <c r="D67" t="s">
        <v>94</v>
      </c>
      <c r="E67" s="34">
        <v>1986</v>
      </c>
      <c r="F67" s="34">
        <v>1990</v>
      </c>
      <c r="G67" s="34">
        <f t="shared" si="0"/>
        <v>4</v>
      </c>
      <c r="H67">
        <f t="shared" si="1"/>
        <v>0.4</v>
      </c>
    </row>
    <row r="68" spans="2:8" ht="12.75">
      <c r="B68" s="18" t="s">
        <v>56</v>
      </c>
      <c r="C68" s="19" t="s">
        <v>57</v>
      </c>
      <c r="D68" t="s">
        <v>95</v>
      </c>
      <c r="E68" s="34">
        <v>1984</v>
      </c>
      <c r="F68" s="34">
        <v>1990</v>
      </c>
      <c r="G68" s="34">
        <f t="shared" si="0"/>
        <v>6</v>
      </c>
      <c r="H68">
        <f t="shared" si="1"/>
        <v>0.6000000000000001</v>
      </c>
    </row>
    <row r="69" spans="2:8" ht="12.75">
      <c r="B69" s="20" t="s">
        <v>37</v>
      </c>
      <c r="C69" s="21" t="s">
        <v>13</v>
      </c>
      <c r="D69" s="110" t="s">
        <v>165</v>
      </c>
      <c r="E69" s="34">
        <v>1990</v>
      </c>
      <c r="F69" s="34">
        <v>1990</v>
      </c>
      <c r="G69" s="34">
        <f t="shared" si="0"/>
        <v>0</v>
      </c>
      <c r="H69">
        <f t="shared" si="1"/>
        <v>0</v>
      </c>
    </row>
    <row r="70" spans="2:8" ht="12.75">
      <c r="B70" s="20" t="s">
        <v>148</v>
      </c>
      <c r="C70" s="21" t="s">
        <v>150</v>
      </c>
      <c r="D70" t="s">
        <v>127</v>
      </c>
      <c r="E70" s="34">
        <v>1984</v>
      </c>
      <c r="F70" s="34">
        <v>1990</v>
      </c>
      <c r="G70" s="34">
        <f t="shared" si="0"/>
        <v>6</v>
      </c>
      <c r="H70">
        <f t="shared" si="1"/>
        <v>0.6000000000000001</v>
      </c>
    </row>
    <row r="71" spans="2:8" ht="12.75">
      <c r="B71" s="20" t="s">
        <v>126</v>
      </c>
      <c r="C71" s="21" t="s">
        <v>20</v>
      </c>
      <c r="D71" t="s">
        <v>127</v>
      </c>
      <c r="E71" s="34">
        <v>1985</v>
      </c>
      <c r="F71" s="34">
        <v>1990</v>
      </c>
      <c r="G71" s="34">
        <f t="shared" si="0"/>
        <v>5</v>
      </c>
      <c r="H71">
        <f t="shared" si="1"/>
        <v>0.5</v>
      </c>
    </row>
    <row r="72" spans="2:8" ht="12.75">
      <c r="B72" s="20" t="s">
        <v>130</v>
      </c>
      <c r="C72" s="21" t="s">
        <v>53</v>
      </c>
      <c r="D72" t="s">
        <v>93</v>
      </c>
      <c r="E72" s="34">
        <v>1986</v>
      </c>
      <c r="F72" s="34">
        <v>1990</v>
      </c>
      <c r="G72" s="34">
        <f>F72-E72</f>
        <v>4</v>
      </c>
      <c r="H72">
        <f>G72*0.1</f>
        <v>0.4</v>
      </c>
    </row>
    <row r="73" spans="2:8" ht="12.75">
      <c r="B73" s="20" t="s">
        <v>119</v>
      </c>
      <c r="C73" s="21" t="s">
        <v>120</v>
      </c>
      <c r="D73" t="s">
        <v>144</v>
      </c>
      <c r="E73" s="34">
        <v>1988</v>
      </c>
      <c r="F73" s="34">
        <v>1990</v>
      </c>
      <c r="G73" s="34">
        <f>F73-E73</f>
        <v>2</v>
      </c>
      <c r="H73">
        <f>G73*0.1</f>
        <v>0.2</v>
      </c>
    </row>
    <row r="74" spans="2:8" ht="13.5" thickBot="1">
      <c r="B74" s="29" t="s">
        <v>4</v>
      </c>
      <c r="C74" s="30" t="s">
        <v>110</v>
      </c>
      <c r="D74" t="s">
        <v>128</v>
      </c>
      <c r="E74" s="34">
        <v>1985</v>
      </c>
      <c r="F74" s="34">
        <v>1990</v>
      </c>
      <c r="G74" s="34">
        <f t="shared" si="0"/>
        <v>5</v>
      </c>
      <c r="H74">
        <f t="shared" si="1"/>
        <v>0.5</v>
      </c>
    </row>
    <row r="75" spans="2:8" ht="12.75">
      <c r="B75" s="78" t="s">
        <v>4</v>
      </c>
      <c r="C75" s="79" t="s">
        <v>43</v>
      </c>
      <c r="D75" t="s">
        <v>93</v>
      </c>
      <c r="E75" s="34">
        <v>1986</v>
      </c>
      <c r="F75" s="34">
        <v>1990</v>
      </c>
      <c r="G75" s="34">
        <f t="shared" si="0"/>
        <v>4</v>
      </c>
      <c r="H75">
        <f t="shared" si="1"/>
        <v>0.4</v>
      </c>
    </row>
    <row r="76" spans="2:8" ht="12.75">
      <c r="B76" s="78" t="s">
        <v>176</v>
      </c>
      <c r="C76" s="79" t="s">
        <v>22</v>
      </c>
      <c r="D76" s="110" t="s">
        <v>93</v>
      </c>
      <c r="E76" s="34">
        <v>1986</v>
      </c>
      <c r="F76" s="34">
        <v>1990</v>
      </c>
      <c r="G76" s="34">
        <f t="shared" si="0"/>
        <v>4</v>
      </c>
      <c r="H76">
        <f t="shared" si="1"/>
        <v>0.4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B35" sqref="B35"/>
    </sheetView>
  </sheetViews>
  <sheetFormatPr defaultColWidth="11.421875" defaultRowHeight="12.75"/>
  <cols>
    <col min="5" max="5" width="17.7109375" style="0" customWidth="1"/>
    <col min="6" max="6" width="7.57421875" style="0" customWidth="1"/>
  </cols>
  <sheetData>
    <row r="2" spans="4:7" ht="13.5" thickBot="1">
      <c r="D2" t="s">
        <v>96</v>
      </c>
      <c r="E2" s="110" t="s">
        <v>179</v>
      </c>
      <c r="F2" t="s">
        <v>73</v>
      </c>
      <c r="G2" t="s">
        <v>74</v>
      </c>
    </row>
    <row r="3" spans="2:7" ht="12.75">
      <c r="B3" s="14" t="s">
        <v>0</v>
      </c>
      <c r="C3" s="15" t="s">
        <v>1</v>
      </c>
      <c r="D3" s="35">
        <v>16875</v>
      </c>
      <c r="E3" s="34">
        <v>75</v>
      </c>
      <c r="F3" s="34">
        <f>E3-E41</f>
        <v>19</v>
      </c>
      <c r="G3" s="34">
        <f>F3*0.1</f>
        <v>1.9000000000000001</v>
      </c>
    </row>
    <row r="4" spans="2:7" ht="12.75">
      <c r="B4" s="22" t="s">
        <v>115</v>
      </c>
      <c r="C4" s="23" t="s">
        <v>116</v>
      </c>
      <c r="D4" s="35">
        <v>17447</v>
      </c>
      <c r="E4" s="34">
        <v>73</v>
      </c>
      <c r="F4" s="34">
        <f>E4-E41</f>
        <v>17</v>
      </c>
      <c r="G4" s="34">
        <f>F4*0.1</f>
        <v>1.7000000000000002</v>
      </c>
    </row>
    <row r="5" spans="2:7" ht="12.75">
      <c r="B5" s="22" t="s">
        <v>18</v>
      </c>
      <c r="C5" s="23" t="s">
        <v>12</v>
      </c>
      <c r="D5" s="36">
        <v>23044</v>
      </c>
      <c r="E5" s="37">
        <v>58</v>
      </c>
      <c r="F5" s="37">
        <f>E5-E41</f>
        <v>2</v>
      </c>
      <c r="G5" s="37">
        <f>F5*0.1</f>
        <v>0.2</v>
      </c>
    </row>
    <row r="6" spans="2:7" ht="13.5" thickBot="1">
      <c r="B6" s="29" t="s">
        <v>14</v>
      </c>
      <c r="C6" s="30" t="s">
        <v>15</v>
      </c>
      <c r="D6" s="35">
        <v>25055</v>
      </c>
      <c r="E6" s="34">
        <v>52</v>
      </c>
      <c r="F6" s="34">
        <f>E6-E41</f>
        <v>-4</v>
      </c>
      <c r="G6" s="37"/>
    </row>
    <row r="7" spans="2:7" ht="13.5" thickBot="1">
      <c r="B7" s="29" t="s">
        <v>159</v>
      </c>
      <c r="C7" s="17"/>
      <c r="D7" s="36">
        <v>21778</v>
      </c>
      <c r="E7" s="37">
        <v>61</v>
      </c>
      <c r="F7" s="34">
        <f>E7-E41</f>
        <v>5</v>
      </c>
      <c r="G7" s="37">
        <v>0.5</v>
      </c>
    </row>
    <row r="8" spans="2:7" ht="12.75">
      <c r="B8" s="31" t="s">
        <v>155</v>
      </c>
      <c r="C8" s="4"/>
      <c r="D8" s="36">
        <v>26219</v>
      </c>
      <c r="E8" s="37">
        <v>50</v>
      </c>
      <c r="F8" s="37">
        <f>E8-E41</f>
        <v>-6</v>
      </c>
      <c r="G8" s="37"/>
    </row>
    <row r="9" spans="2:7" ht="12.75">
      <c r="B9" s="22" t="s">
        <v>6</v>
      </c>
      <c r="C9" s="23" t="s">
        <v>7</v>
      </c>
      <c r="D9" s="35">
        <v>19270</v>
      </c>
      <c r="E9" s="34">
        <v>68</v>
      </c>
      <c r="F9" s="34">
        <f>E9-E41</f>
        <v>12</v>
      </c>
      <c r="G9" s="37">
        <f>F9*0.1</f>
        <v>1.2000000000000002</v>
      </c>
    </row>
    <row r="10" ht="13.5" thickBot="1"/>
    <row r="11" spans="1:9" ht="12.75">
      <c r="A11" s="57"/>
      <c r="B11" s="96" t="s">
        <v>8</v>
      </c>
      <c r="C11" s="97" t="s">
        <v>9</v>
      </c>
      <c r="D11" s="35">
        <v>27516</v>
      </c>
      <c r="E11" s="34">
        <v>44</v>
      </c>
      <c r="F11" s="34">
        <f>E11-E41</f>
        <v>-12</v>
      </c>
      <c r="G11" s="37"/>
      <c r="I11" s="57"/>
    </row>
    <row r="12" spans="1:9" ht="12.75">
      <c r="A12" s="57"/>
      <c r="B12" s="22" t="s">
        <v>24</v>
      </c>
      <c r="C12" s="23" t="s">
        <v>25</v>
      </c>
      <c r="D12" s="36">
        <v>23285</v>
      </c>
      <c r="E12" s="37">
        <v>57</v>
      </c>
      <c r="F12" s="34">
        <f>E12-E41</f>
        <v>1</v>
      </c>
      <c r="G12" s="37">
        <f>F12*0.1</f>
        <v>0.1</v>
      </c>
      <c r="H12" s="57"/>
      <c r="I12" s="57"/>
    </row>
    <row r="13" spans="1:9" ht="12.75">
      <c r="A13" s="57"/>
      <c r="B13" s="20" t="s">
        <v>28</v>
      </c>
      <c r="C13" s="21" t="s">
        <v>178</v>
      </c>
      <c r="D13" s="36">
        <v>21775</v>
      </c>
      <c r="E13" s="37">
        <v>61</v>
      </c>
      <c r="F13" s="34">
        <f>E13-E41</f>
        <v>5</v>
      </c>
      <c r="G13" s="37">
        <v>0.5</v>
      </c>
      <c r="H13" s="57"/>
      <c r="I13" s="57"/>
    </row>
    <row r="14" spans="1:9" ht="12.75">
      <c r="A14" s="57"/>
      <c r="B14" s="22" t="s">
        <v>29</v>
      </c>
      <c r="C14" s="23" t="s">
        <v>30</v>
      </c>
      <c r="D14" s="36">
        <v>22647</v>
      </c>
      <c r="E14" s="37">
        <v>59</v>
      </c>
      <c r="F14" s="34">
        <f>E14-E41</f>
        <v>3</v>
      </c>
      <c r="G14" s="37">
        <f>F14*0.1</f>
        <v>0.30000000000000004</v>
      </c>
      <c r="H14" s="57"/>
      <c r="I14" s="57"/>
    </row>
    <row r="15" spans="1:9" ht="12.75">
      <c r="A15" s="57"/>
      <c r="B15" s="18" t="s">
        <v>35</v>
      </c>
      <c r="C15" s="19" t="s">
        <v>36</v>
      </c>
      <c r="D15" s="36">
        <v>32801</v>
      </c>
      <c r="E15" s="37">
        <v>31</v>
      </c>
      <c r="F15" s="34">
        <f>E15-E41</f>
        <v>-25</v>
      </c>
      <c r="G15" s="37"/>
      <c r="H15" s="57"/>
      <c r="I15" s="57"/>
    </row>
    <row r="16" spans="1:9" ht="12.75">
      <c r="A16" s="57"/>
      <c r="B16" s="18" t="s">
        <v>180</v>
      </c>
      <c r="C16" s="19" t="s">
        <v>181</v>
      </c>
      <c r="D16" s="36">
        <v>21221</v>
      </c>
      <c r="E16" s="37">
        <v>63</v>
      </c>
      <c r="F16" s="34">
        <f>E16-E41</f>
        <v>7</v>
      </c>
      <c r="G16" s="37">
        <v>0.7</v>
      </c>
      <c r="H16" s="57"/>
      <c r="I16" s="57"/>
    </row>
    <row r="17" spans="1:9" ht="12.75">
      <c r="A17" s="57"/>
      <c r="B17" s="18" t="s">
        <v>112</v>
      </c>
      <c r="C17" s="19" t="s">
        <v>113</v>
      </c>
      <c r="D17" s="36">
        <v>20607</v>
      </c>
      <c r="E17" s="37">
        <v>65</v>
      </c>
      <c r="F17" s="34">
        <f>E17-E41</f>
        <v>9</v>
      </c>
      <c r="G17" s="37">
        <f>F17*0.1</f>
        <v>0.9</v>
      </c>
      <c r="H17" s="57"/>
      <c r="I17" s="57"/>
    </row>
    <row r="18" spans="1:9" ht="13.5" thickBot="1">
      <c r="A18" s="57"/>
      <c r="B18" s="26"/>
      <c r="C18" s="26"/>
      <c r="D18" s="57"/>
      <c r="E18" s="37"/>
      <c r="F18" s="37"/>
      <c r="G18" s="37">
        <f>F18*0.1</f>
        <v>0</v>
      </c>
      <c r="H18" s="57"/>
      <c r="I18" s="57"/>
    </row>
    <row r="19" spans="1:9" ht="12.75">
      <c r="A19" s="57"/>
      <c r="B19" s="27" t="s">
        <v>38</v>
      </c>
      <c r="C19" s="28" t="s">
        <v>3</v>
      </c>
      <c r="D19" s="36">
        <v>19567</v>
      </c>
      <c r="E19" s="37">
        <v>67</v>
      </c>
      <c r="F19" s="37">
        <f>E19-E41</f>
        <v>11</v>
      </c>
      <c r="G19" s="37">
        <f>F19*0.1</f>
        <v>1.1</v>
      </c>
      <c r="H19" s="57"/>
      <c r="I19" s="57"/>
    </row>
    <row r="20" spans="1:9" ht="12.75">
      <c r="A20" s="57"/>
      <c r="B20" s="20" t="s">
        <v>41</v>
      </c>
      <c r="C20" s="21" t="s">
        <v>42</v>
      </c>
      <c r="D20" s="36">
        <v>22578</v>
      </c>
      <c r="E20" s="37">
        <v>59</v>
      </c>
      <c r="F20" s="37">
        <f>E20-E41</f>
        <v>3</v>
      </c>
      <c r="G20" s="37">
        <f>F20*0.1</f>
        <v>0.30000000000000004</v>
      </c>
      <c r="H20" s="57"/>
      <c r="I20" s="57"/>
    </row>
    <row r="21" spans="1:9" ht="12.75">
      <c r="A21" s="57"/>
      <c r="B21" s="31" t="s">
        <v>46</v>
      </c>
      <c r="C21" s="31" t="s">
        <v>30</v>
      </c>
      <c r="D21" s="36">
        <v>22806</v>
      </c>
      <c r="E21" s="37">
        <v>58</v>
      </c>
      <c r="F21" s="37">
        <f>E21-E41</f>
        <v>2</v>
      </c>
      <c r="G21" s="37">
        <v>0.2</v>
      </c>
      <c r="H21" s="57"/>
      <c r="I21" s="57"/>
    </row>
    <row r="22" spans="1:9" ht="12.75">
      <c r="A22" s="57"/>
      <c r="B22" s="31"/>
      <c r="C22" s="31"/>
      <c r="D22" s="36"/>
      <c r="E22" s="37"/>
      <c r="F22" s="37"/>
      <c r="G22" s="37"/>
      <c r="H22" s="57"/>
      <c r="I22" s="57"/>
    </row>
    <row r="23" spans="1:9" ht="12.75">
      <c r="A23" s="57"/>
      <c r="B23" s="31" t="s">
        <v>169</v>
      </c>
      <c r="C23" s="31"/>
      <c r="D23" s="36">
        <v>25007</v>
      </c>
      <c r="E23" s="37">
        <v>52</v>
      </c>
      <c r="F23" s="37">
        <f>E23-E41</f>
        <v>-4</v>
      </c>
      <c r="G23" s="37"/>
      <c r="H23" s="57"/>
      <c r="I23" s="57"/>
    </row>
    <row r="24" spans="1:9" ht="12.75">
      <c r="A24" s="57"/>
      <c r="B24" s="31" t="s">
        <v>49</v>
      </c>
      <c r="C24" s="31"/>
      <c r="D24" s="36">
        <v>23224</v>
      </c>
      <c r="E24" s="37">
        <v>57</v>
      </c>
      <c r="F24" s="37">
        <f>E24-E41</f>
        <v>1</v>
      </c>
      <c r="G24" s="37">
        <v>0.1</v>
      </c>
      <c r="H24" s="57"/>
      <c r="I24" s="57"/>
    </row>
    <row r="25" spans="1:9" ht="12.75">
      <c r="A25" s="57"/>
      <c r="B25" s="31" t="s">
        <v>167</v>
      </c>
      <c r="C25" s="31"/>
      <c r="D25" s="36">
        <v>21626</v>
      </c>
      <c r="E25" s="37">
        <v>62</v>
      </c>
      <c r="F25" s="37">
        <f>E25-E41</f>
        <v>6</v>
      </c>
      <c r="G25" s="37">
        <v>0.6</v>
      </c>
      <c r="H25" s="57"/>
      <c r="I25" s="57"/>
    </row>
    <row r="26" spans="2:8" ht="13.5" thickBot="1">
      <c r="B26" s="31"/>
      <c r="C26" s="31"/>
      <c r="D26" s="36"/>
      <c r="E26" s="37"/>
      <c r="F26" s="37"/>
      <c r="G26" s="37"/>
      <c r="H26" s="57"/>
    </row>
    <row r="27" spans="2:7" ht="12.75">
      <c r="B27" s="32" t="s">
        <v>148</v>
      </c>
      <c r="C27" s="33" t="s">
        <v>150</v>
      </c>
      <c r="D27" s="35">
        <v>35709</v>
      </c>
      <c r="E27" s="34">
        <v>23</v>
      </c>
      <c r="F27" s="34"/>
      <c r="G27" s="37"/>
    </row>
    <row r="28" spans="2:7" ht="12.75">
      <c r="B28" s="20" t="s">
        <v>4</v>
      </c>
      <c r="C28" s="21" t="s">
        <v>110</v>
      </c>
      <c r="D28" s="35">
        <v>23384</v>
      </c>
      <c r="E28" s="34">
        <v>57</v>
      </c>
      <c r="F28" s="34">
        <f>E28-E41</f>
        <v>1</v>
      </c>
      <c r="G28" s="37">
        <v>0.1</v>
      </c>
    </row>
    <row r="29" spans="2:7" ht="12.75">
      <c r="B29" s="20" t="s">
        <v>52</v>
      </c>
      <c r="C29" s="21" t="s">
        <v>53</v>
      </c>
      <c r="D29" s="35">
        <v>20136</v>
      </c>
      <c r="E29" s="34">
        <v>66</v>
      </c>
      <c r="F29" s="34">
        <f>E29-E41</f>
        <v>10</v>
      </c>
      <c r="G29" s="37">
        <f>F29*0.1</f>
        <v>1</v>
      </c>
    </row>
    <row r="30" spans="2:7" ht="12.75">
      <c r="B30" s="22" t="s">
        <v>54</v>
      </c>
      <c r="C30" s="23" t="s">
        <v>55</v>
      </c>
      <c r="D30" s="35">
        <v>21767</v>
      </c>
      <c r="E30" s="34">
        <v>61</v>
      </c>
      <c r="F30" s="34">
        <f>E30-E41</f>
        <v>5</v>
      </c>
      <c r="G30" s="37">
        <f>F30*0.1</f>
        <v>0.5</v>
      </c>
    </row>
    <row r="31" spans="2:7" ht="12.75">
      <c r="B31" s="20" t="s">
        <v>37</v>
      </c>
      <c r="C31" s="21" t="s">
        <v>13</v>
      </c>
      <c r="D31" s="35">
        <v>23486</v>
      </c>
      <c r="E31" s="34">
        <v>56</v>
      </c>
      <c r="F31" s="34">
        <f>E31-E41</f>
        <v>0</v>
      </c>
      <c r="G31" s="37">
        <f>F31*0.1</f>
        <v>0</v>
      </c>
    </row>
    <row r="32" spans="2:7" ht="12.75">
      <c r="B32" s="22" t="s">
        <v>4</v>
      </c>
      <c r="C32" s="23" t="s">
        <v>43</v>
      </c>
      <c r="D32" s="36">
        <v>25743</v>
      </c>
      <c r="E32" s="37">
        <v>50</v>
      </c>
      <c r="F32" s="37">
        <f>E32-E41</f>
        <v>-6</v>
      </c>
      <c r="G32" s="37"/>
    </row>
    <row r="33" spans="2:7" ht="12.75">
      <c r="B33" s="18" t="s">
        <v>176</v>
      </c>
      <c r="C33" s="19" t="s">
        <v>22</v>
      </c>
      <c r="D33" s="35">
        <v>30315</v>
      </c>
      <c r="E33" s="34">
        <v>39</v>
      </c>
      <c r="F33" s="37">
        <f>E33-E41</f>
        <v>-17</v>
      </c>
      <c r="G33" s="37"/>
    </row>
    <row r="34" spans="2:7" ht="12.75">
      <c r="B34" s="44" t="s">
        <v>183</v>
      </c>
      <c r="C34" s="45" t="s">
        <v>57</v>
      </c>
      <c r="D34" s="35">
        <v>22604</v>
      </c>
      <c r="E34" s="34">
        <v>59</v>
      </c>
      <c r="F34">
        <v>3</v>
      </c>
      <c r="G34">
        <v>0.3</v>
      </c>
    </row>
    <row r="36" spans="2:7" ht="12.75">
      <c r="B36" s="18"/>
      <c r="C36" s="19"/>
      <c r="D36" s="35"/>
      <c r="E36" s="34"/>
      <c r="G36" s="37"/>
    </row>
    <row r="38" spans="4:5" ht="12.75">
      <c r="D38" t="s">
        <v>97</v>
      </c>
      <c r="E38">
        <f>SUM(E3:E37)</f>
        <v>1583</v>
      </c>
    </row>
    <row r="39" spans="4:5" ht="12.75">
      <c r="D39" t="s">
        <v>98</v>
      </c>
      <c r="E39">
        <v>27</v>
      </c>
    </row>
    <row r="40" spans="4:5" ht="12.75">
      <c r="D40" t="s">
        <v>99</v>
      </c>
      <c r="E40">
        <f>E38/E39</f>
        <v>58.629629629629626</v>
      </c>
    </row>
    <row r="41" spans="4:6" ht="12.75">
      <c r="D41" t="s">
        <v>100</v>
      </c>
      <c r="E41">
        <v>56</v>
      </c>
      <c r="F41" t="s">
        <v>101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8"/>
  <sheetViews>
    <sheetView zoomScalePageLayoutView="0" workbookViewId="0" topLeftCell="A1">
      <selection activeCell="G16" sqref="G16"/>
    </sheetView>
  </sheetViews>
  <sheetFormatPr defaultColWidth="11.421875" defaultRowHeight="12.75"/>
  <cols>
    <col min="5" max="5" width="5.8515625" style="0" customWidth="1"/>
  </cols>
  <sheetData>
    <row r="3" spans="1:7" ht="12.75">
      <c r="A3" s="57"/>
      <c r="B3" s="57"/>
      <c r="C3" s="57"/>
      <c r="D3" s="57"/>
      <c r="E3" s="57"/>
      <c r="F3" s="57"/>
      <c r="G3" s="57"/>
    </row>
    <row r="4" spans="1:7" ht="12.75">
      <c r="A4" s="106"/>
      <c r="B4" s="106"/>
      <c r="C4" s="106"/>
      <c r="D4" s="106"/>
      <c r="E4" s="106"/>
      <c r="F4" s="106"/>
      <c r="G4" s="57"/>
    </row>
    <row r="5" spans="1:7" ht="12.75">
      <c r="A5" s="106"/>
      <c r="B5" s="106" t="s">
        <v>103</v>
      </c>
      <c r="C5" s="106"/>
      <c r="D5" s="106"/>
      <c r="E5" s="106"/>
      <c r="F5" s="106"/>
      <c r="G5" s="57"/>
    </row>
    <row r="6" spans="1:7" ht="12.75">
      <c r="A6" s="106"/>
      <c r="B6" s="106"/>
      <c r="C6" s="106"/>
      <c r="D6" s="106"/>
      <c r="E6" s="106"/>
      <c r="F6" s="106"/>
      <c r="G6" s="57"/>
    </row>
    <row r="7" spans="1:7" ht="12.75">
      <c r="A7" s="106"/>
      <c r="B7" s="106" t="s">
        <v>8</v>
      </c>
      <c r="C7" s="48">
        <v>8.5</v>
      </c>
      <c r="D7" s="106"/>
      <c r="E7" s="106"/>
      <c r="F7" s="106"/>
      <c r="G7" s="57"/>
    </row>
    <row r="8" spans="1:7" ht="12.75">
      <c r="A8" s="106"/>
      <c r="B8" s="106" t="s">
        <v>4</v>
      </c>
      <c r="C8" s="48">
        <v>6</v>
      </c>
      <c r="D8" s="106"/>
      <c r="E8" s="106"/>
      <c r="F8" s="106"/>
      <c r="G8" s="57"/>
    </row>
    <row r="9" spans="1:7" ht="12.75">
      <c r="A9" s="106"/>
      <c r="B9" s="106" t="s">
        <v>29</v>
      </c>
      <c r="C9" s="48">
        <v>3.5</v>
      </c>
      <c r="D9" s="106"/>
      <c r="E9" s="106"/>
      <c r="F9" s="106"/>
      <c r="G9" s="57"/>
    </row>
    <row r="10" spans="1:7" ht="12.75">
      <c r="A10" s="106"/>
      <c r="B10" s="106" t="s">
        <v>24</v>
      </c>
      <c r="C10" s="48">
        <v>1</v>
      </c>
      <c r="D10" s="107"/>
      <c r="E10" s="106"/>
      <c r="F10" s="106"/>
      <c r="G10" s="57"/>
    </row>
    <row r="11" spans="1:7" ht="12.75">
      <c r="A11" s="106"/>
      <c r="B11" s="129" t="s">
        <v>211</v>
      </c>
      <c r="C11" s="109"/>
      <c r="D11" s="107"/>
      <c r="E11" s="106"/>
      <c r="F11" s="106"/>
      <c r="G11" s="57"/>
    </row>
    <row r="12" spans="1:7" ht="12.75">
      <c r="A12" s="106"/>
      <c r="B12" s="185" t="s">
        <v>35</v>
      </c>
      <c r="C12" s="106"/>
      <c r="D12" s="107"/>
      <c r="E12" s="106"/>
      <c r="F12" s="106"/>
      <c r="G12" s="57"/>
    </row>
    <row r="13" spans="1:7" ht="12.75">
      <c r="A13" s="106"/>
      <c r="B13" s="106"/>
      <c r="C13" s="106"/>
      <c r="D13" s="107"/>
      <c r="E13" s="106"/>
      <c r="F13" s="106"/>
      <c r="G13" s="57"/>
    </row>
    <row r="14" spans="1:7" ht="12.75">
      <c r="A14" s="106"/>
      <c r="B14" s="106"/>
      <c r="C14" s="106"/>
      <c r="D14" s="107"/>
      <c r="E14" s="106"/>
      <c r="F14" s="106"/>
      <c r="G14" s="57"/>
    </row>
    <row r="15" spans="1:7" ht="12.75">
      <c r="A15" s="106"/>
      <c r="B15" s="106" t="s">
        <v>104</v>
      </c>
      <c r="C15" s="108"/>
      <c r="D15" s="107"/>
      <c r="E15" s="106"/>
      <c r="F15" s="106"/>
      <c r="G15" s="57"/>
    </row>
    <row r="16" spans="1:7" ht="12.75">
      <c r="A16" s="106"/>
      <c r="B16" s="106"/>
      <c r="C16" s="108"/>
      <c r="D16" s="107"/>
      <c r="E16" s="106"/>
      <c r="F16" s="106"/>
      <c r="G16" s="57"/>
    </row>
    <row r="17" spans="1:7" ht="12.75">
      <c r="A17" s="106"/>
      <c r="B17" s="106" t="s">
        <v>46</v>
      </c>
      <c r="C17" s="48">
        <v>7.66</v>
      </c>
      <c r="D17" s="107"/>
      <c r="E17" s="106"/>
      <c r="F17" s="106"/>
      <c r="G17" s="57"/>
    </row>
    <row r="18" spans="1:7" ht="12.75">
      <c r="A18" s="106"/>
      <c r="B18" s="106" t="s">
        <v>28</v>
      </c>
      <c r="C18" s="48">
        <v>4.33</v>
      </c>
      <c r="D18" s="107"/>
      <c r="E18" s="106"/>
      <c r="F18" s="106"/>
      <c r="G18" s="57"/>
    </row>
    <row r="19" spans="1:7" ht="12.75">
      <c r="A19" s="106"/>
      <c r="B19" s="106" t="s">
        <v>41</v>
      </c>
      <c r="C19" s="48">
        <v>1</v>
      </c>
      <c r="D19" s="107"/>
      <c r="E19" s="106"/>
      <c r="F19" s="106"/>
      <c r="G19" s="57"/>
    </row>
    <row r="20" spans="1:7" ht="12.75">
      <c r="A20" s="106"/>
      <c r="B20" s="106"/>
      <c r="C20" s="108"/>
      <c r="D20" s="107"/>
      <c r="E20" s="106"/>
      <c r="F20" s="106"/>
      <c r="G20" s="57"/>
    </row>
    <row r="21" spans="1:7" ht="12.75">
      <c r="A21" s="106"/>
      <c r="B21" s="106" t="s">
        <v>175</v>
      </c>
      <c r="C21" s="108"/>
      <c r="D21" s="106"/>
      <c r="E21" s="106"/>
      <c r="F21" s="106"/>
      <c r="G21" s="57"/>
    </row>
    <row r="22" spans="1:7" ht="12.75">
      <c r="A22" s="106"/>
      <c r="B22" s="106"/>
      <c r="C22" s="106"/>
      <c r="D22" s="106"/>
      <c r="E22" s="107"/>
      <c r="F22" s="106"/>
      <c r="G22" s="57"/>
    </row>
    <row r="23" spans="1:7" ht="12.75">
      <c r="A23" s="106"/>
      <c r="B23" s="106" t="s">
        <v>167</v>
      </c>
      <c r="C23" s="48">
        <v>7.66</v>
      </c>
      <c r="D23" s="107"/>
      <c r="E23" s="107"/>
      <c r="F23" s="106"/>
      <c r="G23" s="57"/>
    </row>
    <row r="24" spans="1:7" ht="12.75">
      <c r="A24" s="106"/>
      <c r="B24" s="106" t="s">
        <v>49</v>
      </c>
      <c r="C24" s="48">
        <v>4.33</v>
      </c>
      <c r="D24" s="107"/>
      <c r="E24" s="107"/>
      <c r="F24" s="106"/>
      <c r="G24" s="57"/>
    </row>
    <row r="25" spans="1:7" ht="12.75">
      <c r="A25" s="106"/>
      <c r="B25" s="106" t="s">
        <v>169</v>
      </c>
      <c r="C25" s="48">
        <v>1</v>
      </c>
      <c r="D25" s="107"/>
      <c r="E25" s="107"/>
      <c r="F25" s="106"/>
      <c r="G25" s="57"/>
    </row>
    <row r="26" spans="1:7" ht="12.75">
      <c r="A26" s="106"/>
      <c r="B26" s="129" t="s">
        <v>212</v>
      </c>
      <c r="C26" s="108"/>
      <c r="D26" s="107"/>
      <c r="E26" s="107"/>
      <c r="F26" s="106"/>
      <c r="G26" s="57"/>
    </row>
    <row r="27" spans="1:7" ht="12.75">
      <c r="A27" s="106"/>
      <c r="B27" s="106"/>
      <c r="C27" s="108"/>
      <c r="D27" s="106"/>
      <c r="E27" s="107"/>
      <c r="F27" s="106"/>
      <c r="G27" s="57"/>
    </row>
    <row r="28" spans="1:7" ht="12.75">
      <c r="A28" s="106"/>
      <c r="B28" s="106"/>
      <c r="C28" s="106"/>
      <c r="D28" s="106"/>
      <c r="E28" s="106"/>
      <c r="F28" s="106"/>
      <c r="G28" s="57"/>
    </row>
    <row r="29" spans="1:7" ht="12.75">
      <c r="A29" s="106"/>
      <c r="B29" s="106"/>
      <c r="C29" s="106"/>
      <c r="D29" s="106"/>
      <c r="E29" s="106"/>
      <c r="F29" s="106"/>
      <c r="G29" s="57"/>
    </row>
    <row r="30" spans="1:7" ht="12.75">
      <c r="A30" s="106"/>
      <c r="B30" s="106"/>
      <c r="C30" s="106"/>
      <c r="D30" s="106"/>
      <c r="E30" s="106"/>
      <c r="F30" s="106"/>
      <c r="G30" s="57"/>
    </row>
    <row r="31" spans="1:7" ht="12.75">
      <c r="A31" s="106"/>
      <c r="B31" s="106"/>
      <c r="C31" s="109"/>
      <c r="D31" s="106"/>
      <c r="E31" s="106"/>
      <c r="F31" s="106"/>
      <c r="G31" s="57"/>
    </row>
    <row r="32" spans="1:7" ht="12.75">
      <c r="A32" s="106"/>
      <c r="B32" s="106"/>
      <c r="C32" s="109"/>
      <c r="D32" s="106"/>
      <c r="E32" s="106"/>
      <c r="F32" s="106"/>
      <c r="G32" s="57"/>
    </row>
    <row r="33" spans="1:7" ht="12.75">
      <c r="A33" s="106"/>
      <c r="B33" s="106"/>
      <c r="C33" s="109"/>
      <c r="D33" s="106"/>
      <c r="E33" s="106"/>
      <c r="F33" s="106"/>
      <c r="G33" s="57"/>
    </row>
    <row r="34" spans="1:7" ht="12.75">
      <c r="A34" s="106"/>
      <c r="B34" s="106"/>
      <c r="C34" s="109"/>
      <c r="D34" s="106"/>
      <c r="E34" s="106"/>
      <c r="F34" s="106"/>
      <c r="G34" s="57"/>
    </row>
    <row r="35" spans="1:7" ht="12.75">
      <c r="A35" s="106"/>
      <c r="B35" s="106"/>
      <c r="C35" s="109"/>
      <c r="D35" s="106"/>
      <c r="E35" s="106"/>
      <c r="F35" s="106"/>
      <c r="G35" s="57"/>
    </row>
    <row r="36" spans="1:7" ht="12.75">
      <c r="A36" s="106"/>
      <c r="B36" s="106"/>
      <c r="C36" s="109"/>
      <c r="D36" s="106"/>
      <c r="E36" s="106"/>
      <c r="F36" s="106"/>
      <c r="G36" s="57"/>
    </row>
    <row r="37" spans="1:7" ht="12.75">
      <c r="A37" s="106"/>
      <c r="B37" s="106"/>
      <c r="C37" s="109"/>
      <c r="D37" s="108"/>
      <c r="E37" s="106"/>
      <c r="F37" s="106"/>
      <c r="G37" s="57"/>
    </row>
    <row r="38" spans="1:7" ht="12.75">
      <c r="A38" s="106"/>
      <c r="B38" s="106"/>
      <c r="C38" s="106"/>
      <c r="D38" s="108"/>
      <c r="E38" s="106"/>
      <c r="F38" s="106"/>
      <c r="G38" s="57"/>
    </row>
    <row r="39" spans="1:7" ht="12.75">
      <c r="A39" s="106"/>
      <c r="B39" s="106"/>
      <c r="C39" s="106"/>
      <c r="D39" s="108"/>
      <c r="E39" s="106"/>
      <c r="F39" s="106"/>
      <c r="G39" s="57"/>
    </row>
    <row r="40" spans="1:7" ht="12.75">
      <c r="A40" s="106"/>
      <c r="B40" s="106"/>
      <c r="C40" s="106"/>
      <c r="D40" s="108"/>
      <c r="E40" s="106"/>
      <c r="F40" s="106"/>
      <c r="G40" s="57"/>
    </row>
    <row r="41" spans="1:7" ht="12.75">
      <c r="A41" s="57"/>
      <c r="B41" s="57"/>
      <c r="C41" s="57"/>
      <c r="D41" s="77"/>
      <c r="E41" s="57"/>
      <c r="F41" s="57"/>
      <c r="G41" s="57"/>
    </row>
    <row r="42" spans="1:7" ht="12.75">
      <c r="A42" s="57"/>
      <c r="B42" s="57"/>
      <c r="C42" s="57"/>
      <c r="D42" s="76"/>
      <c r="E42" s="57"/>
      <c r="F42" s="57"/>
      <c r="G42" s="57"/>
    </row>
    <row r="43" spans="1:7" ht="12.75">
      <c r="A43" s="57"/>
      <c r="B43" s="57"/>
      <c r="C43" s="57"/>
      <c r="D43" s="76"/>
      <c r="E43" s="57"/>
      <c r="F43" s="57"/>
      <c r="G43" s="57"/>
    </row>
    <row r="44" spans="1:7" ht="12.75">
      <c r="A44" s="57"/>
      <c r="B44" s="57"/>
      <c r="C44" s="57"/>
      <c r="D44" s="76"/>
      <c r="E44" s="57"/>
      <c r="F44" s="57"/>
      <c r="G44" s="57"/>
    </row>
    <row r="45" spans="1:7" ht="12.75">
      <c r="A45" s="57"/>
      <c r="B45" s="57"/>
      <c r="C45" s="57"/>
      <c r="D45" s="76"/>
      <c r="E45" s="57"/>
      <c r="F45" s="57"/>
      <c r="G45" s="57"/>
    </row>
    <row r="46" spans="1:7" ht="12.75">
      <c r="A46" s="57"/>
      <c r="B46" s="57"/>
      <c r="C46" s="57"/>
      <c r="D46" s="57"/>
      <c r="E46" s="57"/>
      <c r="F46" s="57"/>
      <c r="G46" s="57"/>
    </row>
    <row r="47" spans="1:7" ht="12.75">
      <c r="A47" s="57"/>
      <c r="B47" s="57"/>
      <c r="C47" s="57"/>
      <c r="D47" s="57"/>
      <c r="E47" s="57"/>
      <c r="F47" s="57"/>
      <c r="G47" s="57"/>
    </row>
    <row r="48" spans="1:7" ht="12.75">
      <c r="A48" s="57"/>
      <c r="B48" s="57"/>
      <c r="C48" s="57"/>
      <c r="D48" s="57"/>
      <c r="E48" s="57"/>
      <c r="F48" s="57"/>
      <c r="G48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46"/>
  <sheetViews>
    <sheetView zoomScalePageLayoutView="0" workbookViewId="0" topLeftCell="A1">
      <selection activeCell="E27" sqref="E27"/>
    </sheetView>
  </sheetViews>
  <sheetFormatPr defaultColWidth="11.421875" defaultRowHeight="12.75"/>
  <sheetData>
    <row r="4" spans="1:6" ht="12.75">
      <c r="A4" s="57"/>
      <c r="B4" s="57"/>
      <c r="C4" s="57"/>
      <c r="D4" s="57"/>
      <c r="E4" s="57"/>
      <c r="F4" s="57"/>
    </row>
    <row r="5" spans="1:6" ht="12.75">
      <c r="A5" s="57"/>
      <c r="B5" s="106" t="s">
        <v>103</v>
      </c>
      <c r="C5" s="106"/>
      <c r="D5" s="106"/>
      <c r="E5" s="106"/>
      <c r="F5" s="57"/>
    </row>
    <row r="6" spans="1:6" ht="12.75">
      <c r="A6" s="57"/>
      <c r="B6" s="106"/>
      <c r="C6" s="106"/>
      <c r="D6" s="106"/>
      <c r="E6" s="106"/>
      <c r="F6" s="57"/>
    </row>
    <row r="7" spans="1:6" ht="12.75">
      <c r="A7" s="57"/>
      <c r="B7" s="106" t="s">
        <v>4</v>
      </c>
      <c r="C7" s="48">
        <v>8.5</v>
      </c>
      <c r="D7" s="106"/>
      <c r="E7" s="106"/>
      <c r="F7" s="57"/>
    </row>
    <row r="8" spans="1:6" ht="12.75">
      <c r="A8" s="57"/>
      <c r="B8" s="106" t="s">
        <v>29</v>
      </c>
      <c r="C8" s="48">
        <v>6</v>
      </c>
      <c r="D8" s="108"/>
      <c r="E8" s="106"/>
      <c r="F8" s="57"/>
    </row>
    <row r="9" spans="1:6" ht="12.75">
      <c r="A9" s="57"/>
      <c r="B9" s="106" t="s">
        <v>8</v>
      </c>
      <c r="C9" s="48">
        <v>3.5</v>
      </c>
      <c r="D9" s="108"/>
      <c r="E9" s="106"/>
      <c r="F9" s="57"/>
    </row>
    <row r="10" spans="1:6" ht="12.75">
      <c r="A10" s="57"/>
      <c r="B10" s="106" t="s">
        <v>24</v>
      </c>
      <c r="C10" s="48">
        <v>1</v>
      </c>
      <c r="D10" s="108"/>
      <c r="E10" s="107"/>
      <c r="F10" s="57"/>
    </row>
    <row r="11" spans="1:6" ht="12.75">
      <c r="A11" s="57"/>
      <c r="B11" s="129" t="s">
        <v>211</v>
      </c>
      <c r="C11" s="106"/>
      <c r="D11" s="106"/>
      <c r="E11" s="107"/>
      <c r="F11" s="57"/>
    </row>
    <row r="12" spans="1:6" ht="12.75">
      <c r="A12" s="57"/>
      <c r="B12" s="185" t="s">
        <v>35</v>
      </c>
      <c r="C12" s="106"/>
      <c r="D12" s="107"/>
      <c r="E12" s="106"/>
      <c r="F12" s="57"/>
    </row>
    <row r="13" spans="1:6" ht="12.75">
      <c r="A13" s="57"/>
      <c r="B13" s="106"/>
      <c r="C13" s="106"/>
      <c r="D13" s="107"/>
      <c r="E13" s="106"/>
      <c r="F13" s="57"/>
    </row>
    <row r="14" spans="1:6" ht="12.75">
      <c r="A14" s="57"/>
      <c r="B14" s="106" t="s">
        <v>104</v>
      </c>
      <c r="C14" s="106"/>
      <c r="D14" s="107"/>
      <c r="E14" s="106"/>
      <c r="F14" s="57"/>
    </row>
    <row r="15" spans="1:6" ht="12.75">
      <c r="A15" s="57"/>
      <c r="B15" s="106"/>
      <c r="C15" s="106"/>
      <c r="D15" s="109"/>
      <c r="E15" s="106"/>
      <c r="F15" s="57"/>
    </row>
    <row r="16" spans="1:6" ht="12.75">
      <c r="A16" s="57"/>
      <c r="B16" s="106" t="s">
        <v>46</v>
      </c>
      <c r="C16" s="48">
        <v>7.66</v>
      </c>
      <c r="D16" s="109"/>
      <c r="E16" s="106"/>
      <c r="F16" s="57"/>
    </row>
    <row r="17" spans="1:6" ht="12.75">
      <c r="A17" s="57"/>
      <c r="B17" s="106" t="s">
        <v>28</v>
      </c>
      <c r="C17" s="48">
        <v>4.33</v>
      </c>
      <c r="D17" s="109"/>
      <c r="E17" s="106"/>
      <c r="F17" s="57"/>
    </row>
    <row r="18" spans="1:6" ht="12.75">
      <c r="A18" s="57"/>
      <c r="B18" s="106" t="s">
        <v>41</v>
      </c>
      <c r="C18" s="48">
        <v>1</v>
      </c>
      <c r="D18" s="106"/>
      <c r="E18" s="106"/>
      <c r="F18" s="57"/>
    </row>
    <row r="19" spans="1:6" ht="12.75">
      <c r="A19" s="57"/>
      <c r="B19" s="106"/>
      <c r="C19" s="106"/>
      <c r="D19" s="109"/>
      <c r="E19" s="106"/>
      <c r="F19" s="57"/>
    </row>
    <row r="20" spans="1:6" ht="12.75">
      <c r="A20" s="57"/>
      <c r="B20" s="106" t="s">
        <v>175</v>
      </c>
      <c r="C20" s="106"/>
      <c r="D20" s="109"/>
      <c r="E20" s="106"/>
      <c r="F20" s="57"/>
    </row>
    <row r="21" spans="1:6" ht="12.75">
      <c r="A21" s="57"/>
      <c r="B21" s="106"/>
      <c r="C21" s="106"/>
      <c r="D21" s="106"/>
      <c r="E21" s="106"/>
      <c r="F21" s="57"/>
    </row>
    <row r="22" spans="1:6" ht="12.75">
      <c r="A22" s="57"/>
      <c r="B22" s="106" t="s">
        <v>167</v>
      </c>
      <c r="C22" s="48">
        <v>7.66</v>
      </c>
      <c r="D22" s="107"/>
      <c r="E22" s="106"/>
      <c r="F22" s="57"/>
    </row>
    <row r="23" spans="1:6" ht="12.75">
      <c r="A23" s="57"/>
      <c r="B23" s="106" t="s">
        <v>49</v>
      </c>
      <c r="C23" s="48">
        <v>4.33</v>
      </c>
      <c r="D23" s="107"/>
      <c r="E23" s="106"/>
      <c r="F23" s="57"/>
    </row>
    <row r="24" spans="1:6" ht="12.75">
      <c r="A24" s="57"/>
      <c r="B24" s="129" t="s">
        <v>212</v>
      </c>
      <c r="D24" s="108"/>
      <c r="E24" s="106"/>
      <c r="F24" s="57"/>
    </row>
    <row r="25" spans="1:6" ht="12.75">
      <c r="A25" s="57"/>
      <c r="B25" s="106" t="s">
        <v>169</v>
      </c>
      <c r="C25" s="48">
        <v>1</v>
      </c>
      <c r="D25" s="108"/>
      <c r="E25" s="106"/>
      <c r="F25" s="57"/>
    </row>
    <row r="26" spans="1:6" ht="12.75">
      <c r="A26" s="57"/>
      <c r="B26" s="106"/>
      <c r="C26" s="106"/>
      <c r="D26" s="108"/>
      <c r="E26" s="106"/>
      <c r="F26" s="57"/>
    </row>
    <row r="27" spans="1:6" ht="12.75">
      <c r="A27" s="57"/>
      <c r="B27" s="106"/>
      <c r="C27" s="106"/>
      <c r="D27" s="107"/>
      <c r="E27" s="106"/>
      <c r="F27" s="57"/>
    </row>
    <row r="28" spans="1:6" ht="12.75">
      <c r="A28" s="57"/>
      <c r="B28" s="106"/>
      <c r="C28" s="106"/>
      <c r="D28" s="106"/>
      <c r="E28" s="106"/>
      <c r="F28" s="57"/>
    </row>
    <row r="29" spans="1:6" ht="12.75">
      <c r="A29" s="57"/>
      <c r="B29" s="106"/>
      <c r="C29" s="106"/>
      <c r="D29" s="106"/>
      <c r="E29" s="106"/>
      <c r="F29" s="57"/>
    </row>
    <row r="30" spans="1:6" ht="12.75">
      <c r="A30" s="57"/>
      <c r="B30" s="106"/>
      <c r="C30" s="106"/>
      <c r="D30" s="106"/>
      <c r="E30" s="106"/>
      <c r="F30" s="57"/>
    </row>
    <row r="31" spans="1:6" ht="12.75">
      <c r="A31" s="57"/>
      <c r="B31" s="106"/>
      <c r="C31" s="106"/>
      <c r="D31" s="109"/>
      <c r="E31" s="106"/>
      <c r="F31" s="57"/>
    </row>
    <row r="32" spans="1:6" ht="12.75">
      <c r="A32" s="57"/>
      <c r="B32" s="106"/>
      <c r="C32" s="109"/>
      <c r="D32" s="109"/>
      <c r="E32" s="109"/>
      <c r="F32" s="76"/>
    </row>
    <row r="33" spans="1:6" ht="12.75">
      <c r="A33" s="57"/>
      <c r="B33" s="106"/>
      <c r="C33" s="109"/>
      <c r="D33" s="109"/>
      <c r="E33" s="109"/>
      <c r="F33" s="76"/>
    </row>
    <row r="34" spans="1:6" ht="12.75">
      <c r="A34" s="57"/>
      <c r="B34" s="106"/>
      <c r="C34" s="109"/>
      <c r="D34" s="109"/>
      <c r="E34" s="109"/>
      <c r="F34" s="76"/>
    </row>
    <row r="35" spans="1:6" ht="12.75">
      <c r="A35" s="57"/>
      <c r="B35" s="106"/>
      <c r="C35" s="109"/>
      <c r="D35" s="109"/>
      <c r="E35" s="109"/>
      <c r="F35" s="76"/>
    </row>
    <row r="36" spans="1:6" ht="12.75">
      <c r="A36" s="57"/>
      <c r="B36" s="106"/>
      <c r="C36" s="109"/>
      <c r="D36" s="109"/>
      <c r="E36" s="109"/>
      <c r="F36" s="76"/>
    </row>
    <row r="37" spans="1:6" ht="12.75">
      <c r="A37" s="57"/>
      <c r="B37" s="106"/>
      <c r="C37" s="109"/>
      <c r="D37" s="109"/>
      <c r="E37" s="109"/>
      <c r="F37" s="76"/>
    </row>
    <row r="38" spans="1:6" ht="12.75">
      <c r="A38" s="57"/>
      <c r="B38" s="106"/>
      <c r="C38" s="109"/>
      <c r="D38" s="108"/>
      <c r="E38" s="109"/>
      <c r="F38" s="76"/>
    </row>
    <row r="39" spans="1:6" ht="12.75">
      <c r="A39" s="57"/>
      <c r="B39" s="106"/>
      <c r="C39" s="109"/>
      <c r="D39" s="109"/>
      <c r="E39" s="109"/>
      <c r="F39" s="76"/>
    </row>
    <row r="40" spans="1:6" ht="12.75">
      <c r="A40" s="57"/>
      <c r="B40" s="106"/>
      <c r="C40" s="109"/>
      <c r="D40" s="109"/>
      <c r="E40" s="109"/>
      <c r="F40" s="76"/>
    </row>
    <row r="41" spans="1:6" ht="12.75">
      <c r="A41" s="57"/>
      <c r="B41" s="106"/>
      <c r="C41" s="109"/>
      <c r="D41" s="109"/>
      <c r="E41" s="109"/>
      <c r="F41" s="76"/>
    </row>
    <row r="42" spans="1:6" ht="12.75">
      <c r="A42" s="57"/>
      <c r="B42" s="57"/>
      <c r="C42" s="76"/>
      <c r="D42" s="76"/>
      <c r="E42" s="76"/>
      <c r="F42" s="76"/>
    </row>
    <row r="43" spans="1:6" ht="12.75">
      <c r="A43" s="57"/>
      <c r="B43" s="57"/>
      <c r="C43" s="76"/>
      <c r="D43" s="76"/>
      <c r="E43" s="76"/>
      <c r="F43" s="76"/>
    </row>
    <row r="44" spans="1:6" ht="12.75">
      <c r="A44" s="57"/>
      <c r="B44" s="57"/>
      <c r="C44" s="76"/>
      <c r="D44" s="76"/>
      <c r="E44" s="76"/>
      <c r="F44" s="76"/>
    </row>
    <row r="45" spans="3:6" ht="12.75">
      <c r="C45" s="1"/>
      <c r="D45" s="1"/>
      <c r="E45" s="1"/>
      <c r="F45" s="1"/>
    </row>
    <row r="46" spans="3:6" ht="12.75">
      <c r="C46" s="1"/>
      <c r="D46" s="1"/>
      <c r="E46" s="1"/>
      <c r="F46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F77"/>
  <sheetViews>
    <sheetView zoomScalePageLayoutView="0" workbookViewId="0" topLeftCell="A1">
      <selection activeCell="G21" sqref="G21"/>
    </sheetView>
  </sheetViews>
  <sheetFormatPr defaultColWidth="11.421875" defaultRowHeight="12.75"/>
  <cols>
    <col min="2" max="2" width="5.140625" style="0" customWidth="1"/>
  </cols>
  <sheetData>
    <row r="5" spans="1:6" ht="12.75">
      <c r="A5" s="57"/>
      <c r="B5" s="57"/>
      <c r="C5" s="57"/>
      <c r="D5" s="56"/>
      <c r="E5" s="57"/>
      <c r="F5" s="57"/>
    </row>
    <row r="6" spans="1:6" ht="12.75">
      <c r="A6" s="57"/>
      <c r="B6" s="57"/>
      <c r="C6" s="57"/>
      <c r="D6" s="114" t="s">
        <v>102</v>
      </c>
      <c r="E6" s="76"/>
      <c r="F6" s="76"/>
    </row>
    <row r="7" spans="1:6" ht="12.75">
      <c r="A7" s="57"/>
      <c r="B7" s="57"/>
      <c r="C7" s="57"/>
      <c r="D7" s="114" t="s">
        <v>155</v>
      </c>
      <c r="E7" s="48">
        <v>9.33</v>
      </c>
      <c r="F7" s="76"/>
    </row>
    <row r="8" spans="1:6" ht="12.75">
      <c r="A8" s="57"/>
      <c r="B8" s="57"/>
      <c r="C8" s="57"/>
      <c r="D8" s="114" t="s">
        <v>18</v>
      </c>
      <c r="E8" s="48">
        <v>7.67</v>
      </c>
      <c r="F8" s="76"/>
    </row>
    <row r="9" spans="1:6" ht="12.75">
      <c r="A9" s="57"/>
      <c r="B9" s="57"/>
      <c r="D9" s="114" t="s">
        <v>14</v>
      </c>
      <c r="E9" s="48">
        <v>6</v>
      </c>
      <c r="F9" s="76"/>
    </row>
    <row r="10" spans="1:6" ht="12.75">
      <c r="A10" s="57"/>
      <c r="B10" s="57"/>
      <c r="C10" s="57"/>
      <c r="D10" s="114" t="s">
        <v>115</v>
      </c>
      <c r="E10" s="48">
        <v>4.33</v>
      </c>
      <c r="F10" s="76"/>
    </row>
    <row r="11" spans="1:6" ht="12.75">
      <c r="A11" s="57"/>
      <c r="B11" s="57"/>
      <c r="C11" s="57"/>
      <c r="D11" s="114" t="s">
        <v>6</v>
      </c>
      <c r="E11" s="48">
        <v>2.67</v>
      </c>
      <c r="F11" s="76"/>
    </row>
    <row r="12" spans="1:6" ht="12.75">
      <c r="A12" s="57"/>
      <c r="B12" s="57"/>
      <c r="C12" s="57"/>
      <c r="D12" s="116" t="s">
        <v>159</v>
      </c>
      <c r="E12" s="76">
        <v>0</v>
      </c>
      <c r="F12" s="76"/>
    </row>
    <row r="13" spans="1:6" ht="12.75">
      <c r="A13" s="57"/>
      <c r="B13" s="57"/>
      <c r="C13" s="57"/>
      <c r="E13" s="76"/>
      <c r="F13" s="76"/>
    </row>
    <row r="14" spans="1:6" ht="12.75">
      <c r="A14" s="57"/>
      <c r="B14" s="57"/>
      <c r="C14" s="57"/>
      <c r="D14" s="114" t="s">
        <v>103</v>
      </c>
      <c r="E14" s="76"/>
      <c r="F14" s="76"/>
    </row>
    <row r="15" spans="1:6" ht="12.75">
      <c r="A15" s="57"/>
      <c r="B15" s="57"/>
      <c r="C15" s="57"/>
      <c r="D15" s="114" t="s">
        <v>29</v>
      </c>
      <c r="E15" s="1">
        <v>9</v>
      </c>
      <c r="F15" s="76"/>
    </row>
    <row r="16" spans="1:6" ht="12.75">
      <c r="A16" s="57"/>
      <c r="B16" s="57"/>
      <c r="C16" s="57"/>
      <c r="D16" s="114" t="s">
        <v>8</v>
      </c>
      <c r="E16" s="1">
        <v>7</v>
      </c>
      <c r="F16" s="76"/>
    </row>
    <row r="17" spans="1:6" ht="12.75">
      <c r="A17" s="57"/>
      <c r="B17" s="57"/>
      <c r="C17" s="57"/>
      <c r="D17" s="115" t="s">
        <v>174</v>
      </c>
      <c r="E17" s="1">
        <v>5</v>
      </c>
      <c r="F17" s="76"/>
    </row>
    <row r="18" spans="1:6" ht="12.75">
      <c r="A18" s="57"/>
      <c r="B18" s="57"/>
      <c r="D18" s="114" t="s">
        <v>28</v>
      </c>
      <c r="E18" s="1">
        <v>3</v>
      </c>
      <c r="F18" s="76"/>
    </row>
    <row r="19" spans="1:6" ht="12.75">
      <c r="A19" s="57"/>
      <c r="B19" s="57"/>
      <c r="C19" s="57"/>
      <c r="D19" s="114" t="s">
        <v>24</v>
      </c>
      <c r="E19" s="1">
        <v>1</v>
      </c>
      <c r="F19" s="76"/>
    </row>
    <row r="20" spans="1:6" ht="12.75">
      <c r="A20" s="57"/>
      <c r="B20" s="57"/>
      <c r="C20" s="57"/>
      <c r="D20" s="56"/>
      <c r="E20" s="76"/>
      <c r="F20" s="76"/>
    </row>
    <row r="21" spans="1:6" ht="12.75">
      <c r="A21" s="57"/>
      <c r="B21" s="57"/>
      <c r="C21" s="57"/>
      <c r="D21" s="114" t="s">
        <v>104</v>
      </c>
      <c r="E21" s="76"/>
      <c r="F21" s="76"/>
    </row>
    <row r="22" spans="1:6" ht="12.75">
      <c r="A22" s="57"/>
      <c r="B22" s="57"/>
      <c r="C22" s="57"/>
      <c r="D22" s="114" t="s">
        <v>46</v>
      </c>
      <c r="E22" s="1">
        <v>6</v>
      </c>
      <c r="F22" s="76"/>
    </row>
    <row r="23" spans="1:6" ht="12.75">
      <c r="A23" s="57"/>
      <c r="B23" s="57"/>
      <c r="C23" s="57"/>
      <c r="D23" s="103" t="s">
        <v>41</v>
      </c>
      <c r="E23" s="1">
        <v>1</v>
      </c>
      <c r="F23" s="76"/>
    </row>
    <row r="24" spans="1:6" ht="12.75">
      <c r="A24" s="57"/>
      <c r="B24" s="57"/>
      <c r="C24" s="57"/>
      <c r="D24" s="115" t="s">
        <v>10</v>
      </c>
      <c r="E24" s="76"/>
      <c r="F24" s="76"/>
    </row>
    <row r="25" spans="1:6" ht="12.75">
      <c r="A25" s="103"/>
      <c r="B25" s="103"/>
      <c r="C25" s="103"/>
      <c r="D25" s="103"/>
      <c r="E25" s="104"/>
      <c r="F25" s="104"/>
    </row>
    <row r="26" spans="1:6" ht="12.75">
      <c r="A26" s="103"/>
      <c r="B26" s="103"/>
      <c r="C26" s="103"/>
      <c r="D26" s="103" t="s">
        <v>175</v>
      </c>
      <c r="E26" s="104"/>
      <c r="F26" s="104"/>
    </row>
    <row r="27" spans="1:6" ht="12.75">
      <c r="A27" s="103"/>
      <c r="B27" s="103"/>
      <c r="C27" s="103"/>
      <c r="D27" s="103" t="s">
        <v>167</v>
      </c>
      <c r="E27" s="48">
        <v>7.66</v>
      </c>
      <c r="F27" s="104"/>
    </row>
    <row r="28" spans="1:6" ht="12.75">
      <c r="A28" s="103"/>
      <c r="B28" s="103"/>
      <c r="C28" s="103"/>
      <c r="D28" s="103" t="s">
        <v>169</v>
      </c>
      <c r="E28" s="48">
        <v>4.33</v>
      </c>
      <c r="F28" s="104"/>
    </row>
    <row r="29" spans="1:6" ht="12.75">
      <c r="A29" s="103"/>
      <c r="B29" s="103"/>
      <c r="C29" s="103"/>
      <c r="D29" s="117" t="s">
        <v>49</v>
      </c>
      <c r="E29" s="48">
        <v>0</v>
      </c>
      <c r="F29" s="104"/>
    </row>
    <row r="30" spans="1:6" ht="12.75">
      <c r="A30" s="103"/>
      <c r="B30" s="103"/>
      <c r="C30" s="103"/>
      <c r="E30" s="104"/>
      <c r="F30" s="104"/>
    </row>
    <row r="31" spans="1:6" ht="12.75">
      <c r="A31" s="103"/>
      <c r="B31" s="103"/>
      <c r="C31" s="103"/>
      <c r="D31" s="105" t="s">
        <v>105</v>
      </c>
      <c r="E31" s="104"/>
      <c r="F31" s="104"/>
    </row>
    <row r="32" spans="1:6" ht="12.75">
      <c r="A32" s="103"/>
      <c r="B32" s="103"/>
      <c r="C32" s="103"/>
      <c r="D32" s="105" t="s">
        <v>177</v>
      </c>
      <c r="E32" s="1">
        <v>9.57</v>
      </c>
      <c r="F32" s="104"/>
    </row>
    <row r="33" spans="1:6" ht="12.75">
      <c r="A33" s="103"/>
      <c r="B33" s="103"/>
      <c r="C33" s="103"/>
      <c r="D33" s="105" t="s">
        <v>13</v>
      </c>
      <c r="E33" s="1">
        <v>8.14</v>
      </c>
      <c r="F33" s="104"/>
    </row>
    <row r="34" spans="1:6" ht="12.75">
      <c r="A34" s="103"/>
      <c r="B34" s="103"/>
      <c r="C34" s="103"/>
      <c r="D34" s="104" t="s">
        <v>176</v>
      </c>
      <c r="E34" s="1">
        <v>6.71</v>
      </c>
      <c r="F34" s="104"/>
    </row>
    <row r="35" spans="1:6" ht="12.75">
      <c r="A35" s="103"/>
      <c r="B35" s="103"/>
      <c r="C35" s="103"/>
      <c r="D35" s="104" t="s">
        <v>53</v>
      </c>
      <c r="E35" s="1">
        <v>5.29</v>
      </c>
      <c r="F35" s="104"/>
    </row>
    <row r="36" spans="1:6" ht="12.75">
      <c r="A36" s="103"/>
      <c r="B36" s="103"/>
      <c r="C36" s="103"/>
      <c r="D36" s="104" t="s">
        <v>55</v>
      </c>
      <c r="E36" s="1">
        <v>3.86</v>
      </c>
      <c r="F36" s="104"/>
    </row>
    <row r="37" spans="1:6" ht="12.75">
      <c r="A37" s="103"/>
      <c r="B37" s="103"/>
      <c r="C37" s="103"/>
      <c r="D37" s="104" t="s">
        <v>150</v>
      </c>
      <c r="E37" s="1">
        <v>2.43</v>
      </c>
      <c r="F37" s="104"/>
    </row>
    <row r="38" spans="1:6" ht="12.75">
      <c r="A38" s="103"/>
      <c r="B38" s="103"/>
      <c r="C38" s="103"/>
      <c r="D38" s="118" t="s">
        <v>145</v>
      </c>
      <c r="E38" s="104">
        <v>0</v>
      </c>
      <c r="F38" s="104"/>
    </row>
    <row r="39" spans="1:6" ht="12.75">
      <c r="A39" s="103"/>
      <c r="B39" s="103"/>
      <c r="C39" s="103"/>
      <c r="D39" s="104"/>
      <c r="E39" s="104"/>
      <c r="F39" s="104"/>
    </row>
    <row r="40" spans="1:6" ht="12.75">
      <c r="A40" s="103"/>
      <c r="B40" s="103"/>
      <c r="C40" s="103"/>
      <c r="D40" s="105"/>
      <c r="E40" s="104"/>
      <c r="F40" s="104"/>
    </row>
    <row r="41" spans="1:6" ht="12.75">
      <c r="A41" s="103"/>
      <c r="B41" s="103"/>
      <c r="C41" s="103"/>
      <c r="D41" s="105"/>
      <c r="E41" s="104"/>
      <c r="F41" s="104"/>
    </row>
    <row r="42" spans="1:6" ht="12.75">
      <c r="A42" s="103"/>
      <c r="B42" s="103"/>
      <c r="C42" s="103"/>
      <c r="D42" s="105"/>
      <c r="E42" s="104"/>
      <c r="F42" s="103"/>
    </row>
    <row r="43" spans="1:6" ht="12.75">
      <c r="A43" s="103"/>
      <c r="B43" s="103"/>
      <c r="C43" s="103"/>
      <c r="D43" s="104"/>
      <c r="E43" s="104"/>
      <c r="F43" s="103"/>
    </row>
    <row r="44" spans="1:6" ht="12.75">
      <c r="A44" s="103"/>
      <c r="B44" s="103"/>
      <c r="C44" s="103"/>
      <c r="D44" s="105"/>
      <c r="E44" s="104"/>
      <c r="F44" s="103"/>
    </row>
    <row r="45" spans="1:6" ht="12.75">
      <c r="A45" s="103"/>
      <c r="B45" s="103"/>
      <c r="C45" s="103"/>
      <c r="D45" s="104"/>
      <c r="E45" s="104"/>
      <c r="F45" s="103"/>
    </row>
    <row r="46" spans="1:6" ht="12.75">
      <c r="A46" s="103"/>
      <c r="B46" s="103"/>
      <c r="C46" s="103"/>
      <c r="D46" s="105"/>
      <c r="E46" s="104"/>
      <c r="F46" s="103"/>
    </row>
    <row r="47" spans="1:6" ht="12.75">
      <c r="A47" s="103"/>
      <c r="B47" s="103"/>
      <c r="C47" s="103"/>
      <c r="D47" s="104"/>
      <c r="E47" s="104"/>
      <c r="F47" s="103"/>
    </row>
    <row r="48" spans="1:6" ht="12.75">
      <c r="A48" s="103"/>
      <c r="B48" s="103"/>
      <c r="C48" s="103"/>
      <c r="D48" s="104"/>
      <c r="E48" s="104"/>
      <c r="F48" s="103"/>
    </row>
    <row r="49" spans="1:6" ht="12.75">
      <c r="A49" s="103"/>
      <c r="B49" s="103"/>
      <c r="C49" s="103"/>
      <c r="D49" s="104"/>
      <c r="E49" s="104"/>
      <c r="F49" s="103"/>
    </row>
    <row r="50" spans="1:6" ht="12.75">
      <c r="A50" s="103"/>
      <c r="B50" s="103"/>
      <c r="C50" s="103"/>
      <c r="D50" s="104"/>
      <c r="E50" s="104"/>
      <c r="F50" s="103"/>
    </row>
    <row r="51" spans="1:6" ht="12.75">
      <c r="A51" s="103"/>
      <c r="B51" s="103"/>
      <c r="C51" s="103"/>
      <c r="D51" s="104"/>
      <c r="E51" s="104"/>
      <c r="F51" s="103"/>
    </row>
    <row r="52" spans="1:6" ht="12.75">
      <c r="A52" s="103"/>
      <c r="B52" s="103"/>
      <c r="C52" s="103"/>
      <c r="D52" s="104"/>
      <c r="E52" s="104"/>
      <c r="F52" s="103"/>
    </row>
    <row r="53" spans="1:6" ht="12.75">
      <c r="A53" s="103"/>
      <c r="B53" s="103"/>
      <c r="C53" s="103"/>
      <c r="D53" s="104"/>
      <c r="E53" s="104"/>
      <c r="F53" s="103"/>
    </row>
    <row r="54" spans="1:6" ht="12.75">
      <c r="A54" s="103"/>
      <c r="B54" s="103"/>
      <c r="C54" s="103"/>
      <c r="D54" s="104"/>
      <c r="E54" s="104"/>
      <c r="F54" s="103"/>
    </row>
    <row r="55" spans="1:6" ht="12.75">
      <c r="A55" s="103"/>
      <c r="B55" s="103"/>
      <c r="C55" s="103"/>
      <c r="D55" s="104"/>
      <c r="E55" s="104"/>
      <c r="F55" s="103"/>
    </row>
    <row r="56" spans="1:6" ht="12.75">
      <c r="A56" s="103"/>
      <c r="B56" s="103"/>
      <c r="C56" s="103"/>
      <c r="D56" s="104"/>
      <c r="E56" s="104"/>
      <c r="F56" s="103"/>
    </row>
    <row r="57" spans="1:6" ht="12.75">
      <c r="A57" s="103"/>
      <c r="B57" s="103"/>
      <c r="C57" s="103"/>
      <c r="D57" s="104"/>
      <c r="E57" s="104"/>
      <c r="F57" s="103"/>
    </row>
    <row r="58" spans="1:6" ht="12.75">
      <c r="A58" s="103"/>
      <c r="B58" s="103"/>
      <c r="C58" s="103"/>
      <c r="D58" s="104"/>
      <c r="E58" s="104"/>
      <c r="F58" s="103"/>
    </row>
    <row r="59" spans="1:6" ht="12.75">
      <c r="A59" s="103"/>
      <c r="B59" s="103"/>
      <c r="C59" s="103"/>
      <c r="D59" s="104"/>
      <c r="E59" s="104"/>
      <c r="F59" s="103"/>
    </row>
    <row r="60" spans="1:6" ht="12.75">
      <c r="A60" s="103"/>
      <c r="B60" s="103"/>
      <c r="C60" s="103"/>
      <c r="D60" s="105"/>
      <c r="E60" s="104"/>
      <c r="F60" s="103"/>
    </row>
    <row r="61" spans="1:6" ht="12.75">
      <c r="A61" s="103"/>
      <c r="B61" s="103"/>
      <c r="C61" s="103"/>
      <c r="D61" s="105"/>
      <c r="E61" s="104"/>
      <c r="F61" s="103"/>
    </row>
    <row r="62" spans="1:6" ht="12.75">
      <c r="A62" s="103"/>
      <c r="B62" s="103"/>
      <c r="C62" s="103"/>
      <c r="D62" s="105"/>
      <c r="E62" s="104"/>
      <c r="F62" s="103"/>
    </row>
    <row r="63" spans="1:6" ht="12.75">
      <c r="A63" s="103"/>
      <c r="B63" s="103"/>
      <c r="C63" s="103"/>
      <c r="D63" s="104"/>
      <c r="E63" s="104"/>
      <c r="F63" s="103"/>
    </row>
    <row r="64" spans="1:6" ht="12.75">
      <c r="A64" s="103"/>
      <c r="B64" s="103"/>
      <c r="C64" s="103"/>
      <c r="D64" s="104"/>
      <c r="E64" s="104"/>
      <c r="F64" s="103"/>
    </row>
    <row r="65" spans="1:6" ht="12.75">
      <c r="A65" s="103"/>
      <c r="B65" s="103"/>
      <c r="C65" s="103"/>
      <c r="D65" s="104"/>
      <c r="E65" s="104"/>
      <c r="F65" s="103"/>
    </row>
    <row r="66" spans="1:6" ht="12.75">
      <c r="A66" s="103"/>
      <c r="B66" s="103"/>
      <c r="C66" s="103"/>
      <c r="D66" s="105"/>
      <c r="E66" s="104"/>
      <c r="F66" s="103"/>
    </row>
    <row r="67" spans="1:6" ht="12.75">
      <c r="A67" s="103"/>
      <c r="B67" s="103"/>
      <c r="C67" s="103"/>
      <c r="D67" s="105"/>
      <c r="E67" s="104"/>
      <c r="F67" s="103"/>
    </row>
    <row r="68" spans="1:6" ht="12.75">
      <c r="A68" s="103"/>
      <c r="B68" s="103"/>
      <c r="C68" s="103"/>
      <c r="D68" s="105"/>
      <c r="E68" s="104"/>
      <c r="F68" s="103"/>
    </row>
    <row r="69" spans="1:6" ht="12.75">
      <c r="A69" s="103"/>
      <c r="B69" s="103"/>
      <c r="C69" s="103"/>
      <c r="D69" s="105"/>
      <c r="E69" s="104"/>
      <c r="F69" s="103"/>
    </row>
    <row r="70" spans="1:6" ht="12.75">
      <c r="A70" s="103"/>
      <c r="B70" s="103"/>
      <c r="C70" s="103"/>
      <c r="D70" s="105"/>
      <c r="E70" s="104"/>
      <c r="F70" s="103"/>
    </row>
    <row r="71" spans="1:6" ht="12.75">
      <c r="A71" s="103"/>
      <c r="B71" s="103"/>
      <c r="C71" s="103"/>
      <c r="D71" s="104"/>
      <c r="E71" s="104"/>
      <c r="F71" s="103"/>
    </row>
    <row r="72" spans="1:6" ht="12.75">
      <c r="A72" s="103"/>
      <c r="B72" s="103"/>
      <c r="C72" s="103"/>
      <c r="D72" s="104"/>
      <c r="E72" s="104"/>
      <c r="F72" s="103"/>
    </row>
    <row r="73" spans="1:6" ht="12.75">
      <c r="A73" s="103"/>
      <c r="B73" s="103"/>
      <c r="C73" s="103"/>
      <c r="D73" s="104"/>
      <c r="E73" s="104"/>
      <c r="F73" s="103"/>
    </row>
    <row r="74" spans="1:6" ht="12.75">
      <c r="A74" s="103"/>
      <c r="B74" s="103"/>
      <c r="C74" s="103"/>
      <c r="D74" s="104"/>
      <c r="E74" s="104"/>
      <c r="F74" s="103"/>
    </row>
    <row r="75" spans="1:6" ht="12.75">
      <c r="A75" s="103"/>
      <c r="B75" s="103"/>
      <c r="C75" s="103"/>
      <c r="D75" s="104"/>
      <c r="E75" s="104"/>
      <c r="F75" s="103"/>
    </row>
    <row r="76" spans="1:6" ht="12.75">
      <c r="A76" s="103"/>
      <c r="B76" s="103"/>
      <c r="C76" s="103"/>
      <c r="D76" s="103"/>
      <c r="E76" s="103"/>
      <c r="F76" s="103"/>
    </row>
    <row r="77" spans="1:6" ht="12.75">
      <c r="A77" s="103"/>
      <c r="B77" s="103"/>
      <c r="C77" s="103"/>
      <c r="D77" s="103"/>
      <c r="E77" s="103"/>
      <c r="F77" s="10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">
      <selection activeCell="H24" sqref="H24"/>
    </sheetView>
  </sheetViews>
  <sheetFormatPr defaultColWidth="11.421875" defaultRowHeight="12.75"/>
  <sheetData>
    <row r="3" spans="1:6" ht="12.75">
      <c r="A3" s="106"/>
      <c r="B3" s="106"/>
      <c r="C3" s="106"/>
      <c r="D3" s="106"/>
      <c r="E3" s="106"/>
      <c r="F3" s="106"/>
    </row>
    <row r="4" spans="1:6" ht="12.75">
      <c r="A4" s="106"/>
      <c r="B4" s="106"/>
      <c r="C4" s="106"/>
      <c r="D4" s="107"/>
      <c r="E4" s="106"/>
      <c r="F4" s="106"/>
    </row>
    <row r="5" spans="1:6" ht="12.75">
      <c r="A5" s="106"/>
      <c r="B5" s="114" t="s">
        <v>102</v>
      </c>
      <c r="C5" s="106"/>
      <c r="D5" s="107"/>
      <c r="E5" s="106"/>
      <c r="F5" s="106"/>
    </row>
    <row r="6" spans="1:6" ht="12.75">
      <c r="A6" s="106"/>
      <c r="B6" s="114" t="s">
        <v>155</v>
      </c>
      <c r="C6" s="48">
        <v>9.33</v>
      </c>
      <c r="D6" s="108"/>
      <c r="E6" s="106"/>
      <c r="F6" s="106"/>
    </row>
    <row r="7" spans="1:6" ht="12.75">
      <c r="A7" s="106"/>
      <c r="B7" s="114" t="s">
        <v>18</v>
      </c>
      <c r="C7" s="48">
        <v>7.67</v>
      </c>
      <c r="D7" s="108"/>
      <c r="E7" s="106"/>
      <c r="F7" s="106"/>
    </row>
    <row r="8" spans="1:6" ht="12.75">
      <c r="A8" s="106"/>
      <c r="B8" s="114" t="s">
        <v>115</v>
      </c>
      <c r="C8" s="48">
        <v>6</v>
      </c>
      <c r="D8" s="106"/>
      <c r="E8" s="106"/>
      <c r="F8" s="106"/>
    </row>
    <row r="9" spans="1:6" ht="12.75">
      <c r="A9" s="106"/>
      <c r="B9" s="114" t="s">
        <v>14</v>
      </c>
      <c r="C9" s="48">
        <v>4.33</v>
      </c>
      <c r="D9" s="108"/>
      <c r="E9" s="106"/>
      <c r="F9" s="106"/>
    </row>
    <row r="10" spans="1:6" ht="12.75">
      <c r="A10" s="106"/>
      <c r="B10" s="114" t="s">
        <v>159</v>
      </c>
      <c r="C10" s="48">
        <v>2.67</v>
      </c>
      <c r="D10" s="109"/>
      <c r="E10" s="106"/>
      <c r="F10" s="106"/>
    </row>
    <row r="11" spans="1:6" ht="12.75">
      <c r="A11" s="106"/>
      <c r="B11" s="114" t="s">
        <v>6</v>
      </c>
      <c r="C11" s="48">
        <v>1</v>
      </c>
      <c r="D11" s="107"/>
      <c r="E11" s="106"/>
      <c r="F11" s="106"/>
    </row>
    <row r="12" spans="1:6" ht="12.75">
      <c r="A12" s="106"/>
      <c r="B12" s="56"/>
      <c r="C12" s="106"/>
      <c r="D12" s="108"/>
      <c r="E12" s="109"/>
      <c r="F12" s="106"/>
    </row>
    <row r="13" spans="1:6" ht="12.75">
      <c r="A13" s="106"/>
      <c r="B13" s="114" t="s">
        <v>103</v>
      </c>
      <c r="C13" s="106"/>
      <c r="D13" s="106"/>
      <c r="E13" s="109"/>
      <c r="F13" s="106"/>
    </row>
    <row r="14" spans="1:6" ht="12.75">
      <c r="A14" s="106"/>
      <c r="B14" s="114" t="s">
        <v>29</v>
      </c>
      <c r="C14" s="1">
        <v>9</v>
      </c>
      <c r="D14" s="108"/>
      <c r="E14" s="109"/>
      <c r="F14" s="106"/>
    </row>
    <row r="15" spans="1:6" ht="12.75">
      <c r="A15" s="106"/>
      <c r="B15" s="114" t="s">
        <v>8</v>
      </c>
      <c r="C15" s="1">
        <v>7</v>
      </c>
      <c r="D15" s="106"/>
      <c r="E15" s="109"/>
      <c r="F15" s="106"/>
    </row>
    <row r="16" spans="1:6" ht="12.75">
      <c r="A16" s="106"/>
      <c r="B16" s="114" t="s">
        <v>28</v>
      </c>
      <c r="C16" s="1">
        <v>5</v>
      </c>
      <c r="D16" s="108"/>
      <c r="E16" s="109"/>
      <c r="F16" s="106"/>
    </row>
    <row r="17" spans="1:6" ht="12.75">
      <c r="A17" s="106"/>
      <c r="B17" s="115" t="s">
        <v>174</v>
      </c>
      <c r="C17" s="1">
        <v>3</v>
      </c>
      <c r="D17" s="108"/>
      <c r="E17" s="109"/>
      <c r="F17" s="106"/>
    </row>
    <row r="18" spans="1:6" ht="12.75">
      <c r="A18" s="106"/>
      <c r="B18" s="114" t="s">
        <v>24</v>
      </c>
      <c r="C18" s="1">
        <v>1</v>
      </c>
      <c r="D18" s="106"/>
      <c r="E18" s="109"/>
      <c r="F18" s="106"/>
    </row>
    <row r="19" spans="1:6" ht="12.75">
      <c r="A19" s="106"/>
      <c r="B19" s="56"/>
      <c r="C19" s="106"/>
      <c r="D19" s="106"/>
      <c r="E19" s="109"/>
      <c r="F19" s="106"/>
    </row>
    <row r="20" spans="1:6" ht="12.75">
      <c r="A20" s="106"/>
      <c r="B20" s="114" t="s">
        <v>104</v>
      </c>
      <c r="C20" s="106"/>
      <c r="D20" s="108"/>
      <c r="E20" s="109"/>
      <c r="F20" s="106"/>
    </row>
    <row r="21" spans="1:6" ht="12.75">
      <c r="A21" s="106"/>
      <c r="B21" s="114" t="s">
        <v>46</v>
      </c>
      <c r="C21" s="1">
        <v>6</v>
      </c>
      <c r="D21" s="108"/>
      <c r="E21" s="109"/>
      <c r="F21" s="106"/>
    </row>
    <row r="22" spans="1:6" ht="12.75">
      <c r="A22" s="106"/>
      <c r="B22" s="103" t="s">
        <v>41</v>
      </c>
      <c r="C22" s="1">
        <v>1</v>
      </c>
      <c r="D22" s="106"/>
      <c r="E22" s="109"/>
      <c r="F22" s="106"/>
    </row>
    <row r="23" spans="1:6" ht="12.75">
      <c r="A23" s="106"/>
      <c r="B23" s="115" t="s">
        <v>10</v>
      </c>
      <c r="C23" s="106"/>
      <c r="D23" s="106"/>
      <c r="E23" s="109"/>
      <c r="F23" s="106"/>
    </row>
    <row r="24" spans="1:6" ht="12.75">
      <c r="A24" s="106"/>
      <c r="B24" s="103"/>
      <c r="C24" s="106"/>
      <c r="D24" s="109"/>
      <c r="E24" s="109"/>
      <c r="F24" s="106"/>
    </row>
    <row r="25" spans="1:6" ht="12.75">
      <c r="A25" s="106"/>
      <c r="B25" s="103" t="s">
        <v>175</v>
      </c>
      <c r="C25" s="106"/>
      <c r="D25" s="106"/>
      <c r="E25" s="106"/>
      <c r="F25" s="106"/>
    </row>
    <row r="26" spans="1:6" ht="12.75">
      <c r="A26" s="106"/>
      <c r="B26" s="103" t="s">
        <v>49</v>
      </c>
      <c r="C26" s="48">
        <v>7.66</v>
      </c>
      <c r="D26" s="109"/>
      <c r="E26" s="106"/>
      <c r="F26" s="106"/>
    </row>
    <row r="27" spans="1:6" ht="12.75">
      <c r="A27" s="106"/>
      <c r="B27" s="103" t="s">
        <v>167</v>
      </c>
      <c r="C27" s="48">
        <v>4.33</v>
      </c>
      <c r="D27" s="109"/>
      <c r="E27" s="106"/>
      <c r="F27" s="106"/>
    </row>
    <row r="28" spans="1:6" ht="12.75">
      <c r="A28" s="106"/>
      <c r="B28" s="103" t="s">
        <v>169</v>
      </c>
      <c r="C28" s="48">
        <v>1</v>
      </c>
      <c r="D28" s="106"/>
      <c r="E28" s="106"/>
      <c r="F28" s="106"/>
    </row>
    <row r="29" spans="1:6" ht="12.75">
      <c r="A29" s="106"/>
      <c r="B29" s="104"/>
      <c r="C29" s="106"/>
      <c r="D29" s="106"/>
      <c r="E29" s="106"/>
      <c r="F29" s="106"/>
    </row>
    <row r="30" spans="1:6" ht="12.75">
      <c r="A30" s="106"/>
      <c r="B30" s="105" t="s">
        <v>105</v>
      </c>
      <c r="C30" s="106"/>
      <c r="D30" s="109"/>
      <c r="E30" s="106"/>
      <c r="F30" s="106"/>
    </row>
    <row r="31" spans="1:6" ht="12.75">
      <c r="A31" s="106"/>
      <c r="B31" s="105" t="s">
        <v>177</v>
      </c>
      <c r="C31" s="1">
        <v>9.57</v>
      </c>
      <c r="D31" s="106"/>
      <c r="E31" s="106"/>
      <c r="F31" s="106"/>
    </row>
    <row r="32" spans="1:6" ht="12.75">
      <c r="A32" s="106"/>
      <c r="B32" s="105" t="s">
        <v>13</v>
      </c>
      <c r="C32" s="1">
        <v>8.14</v>
      </c>
      <c r="D32" s="106"/>
      <c r="E32" s="106"/>
      <c r="F32" s="106"/>
    </row>
    <row r="33" spans="1:6" ht="12.75">
      <c r="A33" s="106"/>
      <c r="B33" s="104" t="s">
        <v>176</v>
      </c>
      <c r="C33" s="1">
        <v>6.71</v>
      </c>
      <c r="D33" s="106"/>
      <c r="E33" s="106"/>
      <c r="F33" s="106"/>
    </row>
    <row r="34" spans="1:6" ht="12.75">
      <c r="A34" s="106"/>
      <c r="B34" s="104" t="s">
        <v>53</v>
      </c>
      <c r="C34" s="1">
        <v>5.29</v>
      </c>
      <c r="D34" s="106"/>
      <c r="E34" s="106"/>
      <c r="F34" s="106"/>
    </row>
    <row r="35" spans="1:6" ht="12.75">
      <c r="A35" s="106"/>
      <c r="B35" s="104" t="s">
        <v>150</v>
      </c>
      <c r="C35" s="1">
        <v>3.86</v>
      </c>
      <c r="D35" s="106"/>
      <c r="E35" s="106"/>
      <c r="F35" s="106"/>
    </row>
    <row r="36" spans="1:6" ht="12.75">
      <c r="A36" s="106"/>
      <c r="B36" s="104" t="s">
        <v>55</v>
      </c>
      <c r="C36" s="1">
        <v>2.43</v>
      </c>
      <c r="D36" s="106"/>
      <c r="E36" s="106"/>
      <c r="F36" s="106"/>
    </row>
    <row r="37" spans="1:6" ht="12.75">
      <c r="A37" s="106"/>
      <c r="B37" s="118" t="s">
        <v>145</v>
      </c>
      <c r="C37" s="104">
        <v>0</v>
      </c>
      <c r="D37" s="109"/>
      <c r="E37" s="106"/>
      <c r="F37" s="106"/>
    </row>
    <row r="38" spans="1:6" ht="12.75">
      <c r="A38" s="106"/>
      <c r="B38" s="106"/>
      <c r="C38" s="106"/>
      <c r="D38" s="109"/>
      <c r="E38" s="106"/>
      <c r="F38" s="106"/>
    </row>
    <row r="39" spans="1:6" ht="12.75">
      <c r="A39" s="106"/>
      <c r="B39" s="106"/>
      <c r="C39" s="106"/>
      <c r="D39" s="108"/>
      <c r="E39" s="106"/>
      <c r="F39" s="106"/>
    </row>
    <row r="40" spans="1:6" ht="12.75">
      <c r="A40" s="106"/>
      <c r="B40" s="106"/>
      <c r="C40" s="106"/>
      <c r="D40" s="108"/>
      <c r="E40" s="106"/>
      <c r="F40" s="106"/>
    </row>
    <row r="41" spans="1:6" ht="12.75">
      <c r="A41" s="106"/>
      <c r="B41" s="106"/>
      <c r="C41" s="106"/>
      <c r="D41" s="108"/>
      <c r="E41" s="106"/>
      <c r="F41" s="106"/>
    </row>
    <row r="42" spans="1:6" ht="12.75">
      <c r="A42" s="106"/>
      <c r="B42" s="106"/>
      <c r="C42" s="106"/>
      <c r="D42" s="108"/>
      <c r="E42" s="106"/>
      <c r="F42" s="106"/>
    </row>
    <row r="43" spans="1:6" ht="12.75">
      <c r="A43" s="106"/>
      <c r="B43" s="106"/>
      <c r="C43" s="106"/>
      <c r="D43" s="108"/>
      <c r="E43" s="106"/>
      <c r="F43" s="106"/>
    </row>
    <row r="44" spans="1:6" ht="12.75">
      <c r="A44" s="106"/>
      <c r="B44" s="106"/>
      <c r="C44" s="106"/>
      <c r="D44" s="109"/>
      <c r="E44" s="106"/>
      <c r="F44" s="106"/>
    </row>
    <row r="45" spans="1:6" ht="12.75">
      <c r="A45" s="106"/>
      <c r="B45" s="106"/>
      <c r="C45" s="106"/>
      <c r="D45" s="109"/>
      <c r="E45" s="106"/>
      <c r="F45" s="106"/>
    </row>
    <row r="46" spans="1:6" ht="12.75">
      <c r="A46" s="106"/>
      <c r="B46" s="106"/>
      <c r="C46" s="106"/>
      <c r="D46" s="109"/>
      <c r="E46" s="106"/>
      <c r="F46" s="106"/>
    </row>
    <row r="47" spans="1:6" ht="12.75">
      <c r="A47" s="106"/>
      <c r="B47" s="106"/>
      <c r="C47" s="106"/>
      <c r="D47" s="109"/>
      <c r="E47" s="106"/>
      <c r="F47" s="106"/>
    </row>
    <row r="48" spans="1:6" ht="12.75">
      <c r="A48" s="106"/>
      <c r="B48" s="106"/>
      <c r="C48" s="106"/>
      <c r="D48" s="109"/>
      <c r="E48" s="106"/>
      <c r="F48" s="106"/>
    </row>
    <row r="49" spans="1:6" ht="12.75">
      <c r="A49" s="106"/>
      <c r="B49" s="106"/>
      <c r="C49" s="106"/>
      <c r="D49" s="109"/>
      <c r="E49" s="106"/>
      <c r="F49" s="106"/>
    </row>
    <row r="50" spans="1:6" ht="12.75">
      <c r="A50" s="106"/>
      <c r="B50" s="106"/>
      <c r="C50" s="106"/>
      <c r="D50" s="106"/>
      <c r="E50" s="106"/>
      <c r="F50" s="106"/>
    </row>
    <row r="51" spans="1:6" ht="12.75">
      <c r="A51" s="106"/>
      <c r="B51" s="106"/>
      <c r="C51" s="106"/>
      <c r="D51" s="106"/>
      <c r="E51" s="106"/>
      <c r="F51" s="10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40"/>
  <sheetViews>
    <sheetView zoomScalePageLayoutView="0" workbookViewId="0" topLeftCell="A1">
      <selection activeCell="F39" sqref="F39"/>
    </sheetView>
  </sheetViews>
  <sheetFormatPr defaultColWidth="11.421875" defaultRowHeight="12.75"/>
  <sheetData>
    <row r="3" spans="2:6" ht="12.75">
      <c r="B3" s="106"/>
      <c r="C3" s="106"/>
      <c r="D3" s="106"/>
      <c r="E3" s="106"/>
      <c r="F3" s="106"/>
    </row>
    <row r="4" spans="2:6" ht="12.75">
      <c r="B4" s="106"/>
      <c r="C4" s="106"/>
      <c r="D4" s="109"/>
      <c r="E4" s="106"/>
      <c r="F4" s="106"/>
    </row>
    <row r="5" spans="2:6" ht="12.75">
      <c r="B5" s="106"/>
      <c r="C5" s="106"/>
      <c r="D5" s="109"/>
      <c r="E5" s="106"/>
      <c r="F5" s="106"/>
    </row>
    <row r="6" spans="2:6" ht="12.75">
      <c r="B6" s="106" t="s">
        <v>102</v>
      </c>
      <c r="C6" s="106"/>
      <c r="D6" s="108"/>
      <c r="E6" s="106"/>
      <c r="F6" s="106"/>
    </row>
    <row r="7" spans="2:6" ht="12.75">
      <c r="B7" s="106" t="s">
        <v>14</v>
      </c>
      <c r="C7" s="48">
        <v>7.66</v>
      </c>
      <c r="D7" s="108"/>
      <c r="E7" s="106"/>
      <c r="F7" s="106"/>
    </row>
    <row r="8" spans="2:6" ht="12.75">
      <c r="B8" s="106" t="s">
        <v>159</v>
      </c>
      <c r="C8" s="48">
        <v>4.33</v>
      </c>
      <c r="D8" s="108"/>
      <c r="E8" s="106"/>
      <c r="F8" s="106"/>
    </row>
    <row r="9" spans="2:6" ht="12.75">
      <c r="B9" s="106" t="s">
        <v>18</v>
      </c>
      <c r="C9" s="48">
        <v>1</v>
      </c>
      <c r="D9" s="109"/>
      <c r="E9" s="106"/>
      <c r="F9" s="106"/>
    </row>
    <row r="10" spans="2:6" ht="12.75">
      <c r="B10" s="106"/>
      <c r="C10" s="106"/>
      <c r="D10" s="108"/>
      <c r="E10" s="106"/>
      <c r="F10" s="106"/>
    </row>
    <row r="11" spans="2:6" ht="13.5" thickBot="1">
      <c r="B11" s="106" t="s">
        <v>103</v>
      </c>
      <c r="C11" s="106"/>
      <c r="D11" s="108"/>
      <c r="E11" s="106"/>
      <c r="F11" s="106"/>
    </row>
    <row r="12" spans="2:6" ht="12.75">
      <c r="B12" s="106" t="s">
        <v>8</v>
      </c>
      <c r="C12" s="83">
        <v>8.5</v>
      </c>
      <c r="D12" s="108"/>
      <c r="E12" s="106"/>
      <c r="F12" s="106"/>
    </row>
    <row r="13" spans="2:6" ht="12.75">
      <c r="B13" s="129" t="s">
        <v>186</v>
      </c>
      <c r="D13" s="108"/>
      <c r="E13" s="106"/>
      <c r="F13" s="106"/>
    </row>
    <row r="14" spans="2:6" ht="12.75">
      <c r="B14" s="129" t="s">
        <v>187</v>
      </c>
      <c r="D14" s="108"/>
      <c r="E14" s="106"/>
      <c r="F14" s="106"/>
    </row>
    <row r="15" spans="2:6" ht="12.75">
      <c r="B15" s="129" t="s">
        <v>188</v>
      </c>
      <c r="D15" s="108"/>
      <c r="E15" s="106"/>
      <c r="F15" s="106"/>
    </row>
    <row r="16" spans="2:6" ht="12.75">
      <c r="B16" s="106" t="s">
        <v>112</v>
      </c>
      <c r="C16" s="84">
        <v>6</v>
      </c>
      <c r="D16" s="108"/>
      <c r="E16" s="106"/>
      <c r="F16" s="106"/>
    </row>
    <row r="17" spans="2:6" ht="12.75">
      <c r="B17" s="129" t="s">
        <v>189</v>
      </c>
      <c r="D17" s="108"/>
      <c r="E17" s="106"/>
      <c r="F17" s="106"/>
    </row>
    <row r="18" spans="2:6" ht="12.75">
      <c r="B18" s="129" t="s">
        <v>190</v>
      </c>
      <c r="D18" s="108"/>
      <c r="E18" s="106"/>
      <c r="F18" s="106"/>
    </row>
    <row r="19" spans="2:6" ht="12.75">
      <c r="B19" s="106" t="s">
        <v>24</v>
      </c>
      <c r="C19" s="84">
        <v>3.5</v>
      </c>
      <c r="D19" s="109"/>
      <c r="E19" s="106"/>
      <c r="F19" s="106"/>
    </row>
    <row r="20" spans="2:6" ht="12.75">
      <c r="B20" s="129" t="s">
        <v>191</v>
      </c>
      <c r="D20" s="109"/>
      <c r="E20" s="106"/>
      <c r="F20" s="106"/>
    </row>
    <row r="21" spans="2:6" ht="12.75">
      <c r="B21" s="106" t="s">
        <v>29</v>
      </c>
      <c r="C21" s="84">
        <v>1</v>
      </c>
      <c r="D21" s="109"/>
      <c r="E21" s="106"/>
      <c r="F21" s="106"/>
    </row>
    <row r="22" spans="2:6" ht="12.75">
      <c r="B22" s="106"/>
      <c r="C22" s="106"/>
      <c r="D22" s="109"/>
      <c r="E22" s="106"/>
      <c r="F22" s="106"/>
    </row>
    <row r="23" spans="2:6" ht="12.75">
      <c r="B23" s="106" t="s">
        <v>104</v>
      </c>
      <c r="C23" s="106"/>
      <c r="D23" s="109"/>
      <c r="E23" s="106"/>
      <c r="F23" s="106"/>
    </row>
    <row r="24" spans="2:6" ht="12.75">
      <c r="B24" s="106" t="s">
        <v>41</v>
      </c>
      <c r="C24" s="106">
        <v>6</v>
      </c>
      <c r="D24" s="109"/>
      <c r="E24" s="106"/>
      <c r="F24" s="106"/>
    </row>
    <row r="25" spans="2:6" ht="12.75">
      <c r="B25" s="106" t="s">
        <v>38</v>
      </c>
      <c r="C25" s="106">
        <v>1</v>
      </c>
      <c r="D25" s="109"/>
      <c r="E25" s="106"/>
      <c r="F25" s="106"/>
    </row>
    <row r="26" spans="2:6" ht="12.75">
      <c r="B26" s="106"/>
      <c r="C26" s="106"/>
      <c r="D26" s="109"/>
      <c r="E26" s="106"/>
      <c r="F26" s="106"/>
    </row>
    <row r="27" spans="2:6" ht="12.75">
      <c r="B27" s="106" t="s">
        <v>175</v>
      </c>
      <c r="C27" s="106"/>
      <c r="D27" s="109"/>
      <c r="E27" s="106"/>
      <c r="F27" s="106"/>
    </row>
    <row r="28" spans="2:6" ht="12.75">
      <c r="B28" s="106" t="s">
        <v>167</v>
      </c>
      <c r="C28" s="106">
        <v>1</v>
      </c>
      <c r="D28" s="108"/>
      <c r="E28" s="106"/>
      <c r="F28" s="106"/>
    </row>
    <row r="29" spans="2:6" ht="12.75">
      <c r="B29" s="129" t="s">
        <v>192</v>
      </c>
      <c r="C29" s="106"/>
      <c r="D29" s="108"/>
      <c r="E29" s="106"/>
      <c r="F29" s="106"/>
    </row>
    <row r="30" spans="2:6" ht="12.75">
      <c r="B30" s="106"/>
      <c r="C30" s="106"/>
      <c r="D30" s="108"/>
      <c r="E30" s="106"/>
      <c r="F30" s="106"/>
    </row>
    <row r="31" spans="2:6" ht="12.75">
      <c r="B31" s="106" t="s">
        <v>105</v>
      </c>
      <c r="C31" s="106"/>
      <c r="D31" s="108"/>
      <c r="E31" s="106"/>
      <c r="F31" s="106"/>
    </row>
    <row r="32" spans="2:6" ht="12.75">
      <c r="B32" s="106"/>
      <c r="C32" s="106"/>
      <c r="D32" s="108"/>
      <c r="E32" s="106"/>
      <c r="F32" s="106"/>
    </row>
    <row r="33" spans="2:6" ht="12.75">
      <c r="B33" s="106" t="s">
        <v>193</v>
      </c>
      <c r="C33" s="48">
        <v>9.33</v>
      </c>
      <c r="D33" s="109"/>
      <c r="E33" s="106"/>
      <c r="F33" s="106"/>
    </row>
    <row r="34" spans="2:6" ht="12.75">
      <c r="B34" s="106" t="s">
        <v>176</v>
      </c>
      <c r="C34" s="48">
        <v>7.67</v>
      </c>
      <c r="D34" s="109"/>
      <c r="E34" s="106"/>
      <c r="F34" s="106"/>
    </row>
    <row r="35" spans="2:6" ht="12.75">
      <c r="B35" s="106" t="s">
        <v>37</v>
      </c>
      <c r="C35" s="48">
        <v>6</v>
      </c>
      <c r="D35" s="109"/>
      <c r="E35" s="106"/>
      <c r="F35" s="106"/>
    </row>
    <row r="36" spans="2:6" ht="12.75">
      <c r="B36" s="106" t="s">
        <v>183</v>
      </c>
      <c r="C36" s="48">
        <v>4.33</v>
      </c>
      <c r="D36" s="109"/>
      <c r="E36" s="106"/>
      <c r="F36" s="106"/>
    </row>
    <row r="37" spans="2:6" ht="12.75">
      <c r="B37" s="106" t="s">
        <v>148</v>
      </c>
      <c r="C37" s="48">
        <v>2.67</v>
      </c>
      <c r="D37" s="109"/>
      <c r="E37" s="106"/>
      <c r="F37" s="106"/>
    </row>
    <row r="38" spans="2:6" ht="12.75">
      <c r="B38" s="106" t="s">
        <v>194</v>
      </c>
      <c r="C38" s="48">
        <v>1</v>
      </c>
      <c r="D38" s="109"/>
      <c r="E38" s="106"/>
      <c r="F38" s="106"/>
    </row>
    <row r="39" spans="2:6" ht="12.75">
      <c r="B39" s="106"/>
      <c r="C39" s="106"/>
      <c r="D39" s="109"/>
      <c r="E39" s="106"/>
      <c r="F39" s="106"/>
    </row>
    <row r="40" spans="2:6" ht="12.75">
      <c r="B40" s="106"/>
      <c r="C40" s="106"/>
      <c r="D40" s="106"/>
      <c r="E40" s="106"/>
      <c r="F40" s="10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cp:lastPrinted>2019-06-17T11:06:39Z</cp:lastPrinted>
  <dcterms:created xsi:type="dcterms:W3CDTF">2016-04-26T06:48:31Z</dcterms:created>
  <dcterms:modified xsi:type="dcterms:W3CDTF">2021-10-18T08:56:18Z</dcterms:modified>
  <cp:category/>
  <cp:version/>
  <cp:contentType/>
  <cp:contentStatus/>
</cp:coreProperties>
</file>